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Summary" sheetId="1" r:id="rId1"/>
    <sheet name="BUF" sheetId="2" r:id="rId2"/>
    <sheet name="NMA" sheetId="3" r:id="rId3"/>
    <sheet name="MAN" sheetId="4" r:id="rId4"/>
    <sheet name="EKU" sheetId="5" r:id="rId5"/>
    <sheet name="JHB" sheetId="6" r:id="rId6"/>
    <sheet name="TSH" sheetId="7" r:id="rId7"/>
    <sheet name="ETH" sheetId="8" r:id="rId8"/>
    <sheet name="CPT" sheetId="9" r:id="rId9"/>
  </sheets>
  <definedNames>
    <definedName name="_xlnm.Print_Area" localSheetId="1">'BUF'!$A$1:$AA$56</definedName>
    <definedName name="_xlnm.Print_Area" localSheetId="8">'CPT'!$A$1:$AA$56</definedName>
    <definedName name="_xlnm.Print_Area" localSheetId="4">'EKU'!$A$1:$AA$56</definedName>
    <definedName name="_xlnm.Print_Area" localSheetId="7">'ETH'!$A$1:$AA$56</definedName>
    <definedName name="_xlnm.Print_Area" localSheetId="5">'JHB'!$A$1:$AA$56</definedName>
    <definedName name="_xlnm.Print_Area" localSheetId="3">'MAN'!$A$1:$AA$56</definedName>
    <definedName name="_xlnm.Print_Area" localSheetId="2">'NMA'!$A$1:$AA$56</definedName>
    <definedName name="_xlnm.Print_Area" localSheetId="0">'Summary'!$A$1:$AA$56</definedName>
    <definedName name="_xlnm.Print_Area" localSheetId="6">'TSH'!$A$1:$AA$56</definedName>
  </definedNames>
  <calcPr fullCalcOnLoad="1"/>
</workbook>
</file>

<file path=xl/sharedStrings.xml><?xml version="1.0" encoding="utf-8"?>
<sst xmlns="http://schemas.openxmlformats.org/spreadsheetml/2006/main" count="657" uniqueCount="79">
  <si>
    <t>Eastern Cape: Buffalo City(BUF) - Table C4 Quarterly Budgeted Financial Performance ( All ) for 3rd Quarter ended 31 March 2020 (Figures Finalised as at 2020/05/14)</t>
  </si>
  <si>
    <t>Description</t>
  </si>
  <si>
    <t>2018/19</t>
  </si>
  <si>
    <t>2019/20</t>
  </si>
  <si>
    <t>Budget year 2019/20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</si>
  <si>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</si>
  <si>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</si>
  <si>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</si>
  <si>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</si>
  <si>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</si>
  <si>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</si>
  <si>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</si>
  <si>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</si>
  <si>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</si>
  <si>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</si>
  <si>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</si>
  <si>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</si>
  <si>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</si>
  <si>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</si>
  <si>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</si>
  <si>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</si>
  <si>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</si>
  <si>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</si>
  <si>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</si>
  <si>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</si>
  <si>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</si>
  <si>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</si>
  <si>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</si>
  <si>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</si>
  <si>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</si>
  <si>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</si>
  <si>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</si>
  <si>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</si>
  <si>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</si>
  <si>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</si>
  <si>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</si>
  <si>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</si>
  <si>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</si>
  <si>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</si>
  <si>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</si>
  <si>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</si>
  <si>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</si>
  <si>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</si>
  <si>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</si>
  <si>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</si>
  <si>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</t>
  </si>
  <si>
    <t>Total Revenue (excluding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</si>
  <si>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</si>
  <si>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</si>
  <si>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</si>
  <si>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</si>
  <si>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</si>
  <si>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</si>
  <si>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</si>
  <si>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</si>
  <si>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</si>
  <si>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Other expenditure</t>
  </si>
  <si>
    <t>Losses</t>
  </si>
  <si>
    <t>Total Expenditure</t>
  </si>
  <si>
    <t>Surplus/(Deficit)</t>
  </si>
  <si>
    <t>Transfers and subsidies - capital (monetary allocations) (National / Provincial and District)</t>
  </si>
  <si>
    <t>Transfers and subsidies - capital (monetary allocations) (Nat / Prov Departm Agencies, Households, Non-profit Institutions, Private Enterprises, Public Corporatons, Higher Educ Institutions)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</si>
  <si>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</si>
  <si>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</si>
  <si>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</si>
  <si>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</si>
  <si>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</si>
  <si>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</si>
  <si>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</si>
  <si>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</si>
  <si>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Eastern Cape: Nelson Mandela Bay(NMA) - Table C4 Quarterly Budgeted Financial Performance ( All ) for 3rd Quarter ended 31 March 2020 (Figures Finalised as at 2020/05/14)</t>
  </si>
  <si>
    <t>Free State: Mangaung(MAN) - Table C4 Quarterly Budgeted Financial Performance ( All ) for 3rd Quarter ended 31 March 2020 (Figures Finalised as at 2020/05/14)</t>
  </si>
  <si>
    <t>Gauteng: City of Ekurhuleni(EKU) - Table C4 Quarterly Budgeted Financial Performance ( All ) for 3rd Quarter ended 31 March 2020 (Figures Finalised as at 2020/05/14)</t>
  </si>
  <si>
    <t>Gauteng: City of Johannesburg(JHB) - Table C4 Quarterly Budgeted Financial Performance ( All ) for 3rd Quarter ended 31 March 2020 (Figures Finalised as at 2020/05/14)</t>
  </si>
  <si>
    <t>Gauteng: City of Tshwane(TSH) - Table C4 Quarterly Budgeted Financial Performance ( All ) for 3rd Quarter ended 31 March 2020 (Figures Finalised as at 2020/05/14)</t>
  </si>
  <si>
    <t>Kwazulu-Natal: eThekwini(ETH) - Table C4 Quarterly Budgeted Financial Performance ( All ) for 3rd Quarter ended 31 March 2020 (Figures Finalised as at 2020/05/14)</t>
  </si>
  <si>
    <t>Western Cape: Cape Town(CPT) - Table C4 Quarterly Budgeted Financial Performance ( All ) for 3rd Quarter ended 31 March 2020 (Figures Finalised as at 2020/05/14)</t>
  </si>
  <si>
    <t>Summary - Table C4 Quarterly Budgeted Financial Performance ( All ) for 3rd Quarter ended 31 March 2020 (Figures Finalised as at 2020/05/14)</t>
  </si>
  <si>
    <t>Ref</t>
  </si>
</sst>
</file>

<file path=xl/styles.xml><?xml version="1.0" encoding="utf-8"?>
<styleSheet xmlns="http://schemas.openxmlformats.org/spreadsheetml/2006/main">
  <numFmts count="26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#,###,;\(#,###,\)"/>
    <numFmt numFmtId="179" formatCode="_ * #,##0.00_ ;_ * \(#,##0.00\)_ ;_ * &quot;-&quot;??_ ;_ @_ "/>
    <numFmt numFmtId="180" formatCode="_(* #,##0,_);_(* \(#,##0,\);_(* &quot;–&quot;?_);_(@_)"/>
    <numFmt numFmtId="181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9" fontId="5" fillId="0" borderId="11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7" fillId="0" borderId="0" xfId="0" applyFont="1" applyBorder="1" applyAlignment="1" applyProtection="1">
      <alignment horizontal="right"/>
      <protection/>
    </xf>
    <xf numFmtId="181" fontId="5" fillId="0" borderId="13" xfId="0" applyNumberFormat="1" applyFont="1" applyFill="1" applyBorder="1" applyAlignment="1" applyProtection="1">
      <alignment/>
      <protection/>
    </xf>
    <xf numFmtId="181" fontId="5" fillId="0" borderId="14" xfId="0" applyNumberFormat="1" applyFont="1" applyFill="1" applyBorder="1" applyAlignment="1" applyProtection="1">
      <alignment/>
      <protection/>
    </xf>
    <xf numFmtId="181" fontId="5" fillId="0" borderId="11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81" fontId="3" fillId="0" borderId="23" xfId="0" applyNumberFormat="1" applyFont="1" applyBorder="1" applyAlignment="1" applyProtection="1">
      <alignment horizontal="center"/>
      <protection/>
    </xf>
    <xf numFmtId="181" fontId="3" fillId="0" borderId="15" xfId="0" applyNumberFormat="1" applyFont="1" applyBorder="1" applyAlignment="1" applyProtection="1">
      <alignment horizontal="center"/>
      <protection/>
    </xf>
    <xf numFmtId="181" fontId="3" fillId="0" borderId="10" xfId="0" applyNumberFormat="1" applyFont="1" applyBorder="1" applyAlignment="1" applyProtection="1">
      <alignment horizontal="center"/>
      <protection/>
    </xf>
    <xf numFmtId="179" fontId="3" fillId="0" borderId="10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left" inden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181" fontId="5" fillId="0" borderId="11" xfId="0" applyNumberFormat="1" applyFont="1" applyBorder="1" applyAlignment="1" applyProtection="1">
      <alignment/>
      <protection/>
    </xf>
    <xf numFmtId="179" fontId="5" fillId="0" borderId="11" xfId="0" applyNumberFormat="1" applyFont="1" applyBorder="1" applyAlignment="1" applyProtection="1">
      <alignment/>
      <protection/>
    </xf>
    <xf numFmtId="181" fontId="5" fillId="0" borderId="13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81" fontId="5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 applyProtection="1">
      <alignment horizontal="center" vertical="top"/>
      <protection/>
    </xf>
    <xf numFmtId="181" fontId="3" fillId="0" borderId="27" xfId="0" applyNumberFormat="1" applyFont="1" applyBorder="1" applyAlignment="1" applyProtection="1">
      <alignment vertical="top"/>
      <protection/>
    </xf>
    <xf numFmtId="181" fontId="3" fillId="0" borderId="28" xfId="0" applyNumberFormat="1" applyFont="1" applyBorder="1" applyAlignment="1" applyProtection="1">
      <alignment vertical="top"/>
      <protection/>
    </xf>
    <xf numFmtId="181" fontId="3" fillId="0" borderId="26" xfId="0" applyNumberFormat="1" applyFont="1" applyBorder="1" applyAlignment="1" applyProtection="1">
      <alignment vertical="top"/>
      <protection/>
    </xf>
    <xf numFmtId="179" fontId="3" fillId="0" borderId="26" xfId="0" applyNumberFormat="1" applyFont="1" applyBorder="1" applyAlignment="1" applyProtection="1">
      <alignment vertical="top"/>
      <protection/>
    </xf>
    <xf numFmtId="0" fontId="5" fillId="0" borderId="12" xfId="0" applyNumberFormat="1" applyFont="1" applyBorder="1" applyAlignment="1" applyProtection="1">
      <alignment/>
      <protection/>
    </xf>
    <xf numFmtId="181" fontId="5" fillId="0" borderId="14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25" xfId="0" applyNumberFormat="1" applyFont="1" applyBorder="1" applyAlignment="1" applyProtection="1">
      <alignment vertical="top"/>
      <protection/>
    </xf>
    <xf numFmtId="181" fontId="3" fillId="0" borderId="29" xfId="0" applyNumberFormat="1" applyFont="1" applyBorder="1" applyAlignment="1" applyProtection="1">
      <alignment/>
      <protection/>
    </xf>
    <xf numFmtId="181" fontId="3" fillId="0" borderId="30" xfId="0" applyNumberFormat="1" applyFont="1" applyBorder="1" applyAlignment="1" applyProtection="1">
      <alignment/>
      <protection/>
    </xf>
    <xf numFmtId="181" fontId="3" fillId="0" borderId="31" xfId="0" applyNumberFormat="1" applyFont="1" applyBorder="1" applyAlignment="1" applyProtection="1">
      <alignment/>
      <protection/>
    </xf>
    <xf numFmtId="179" fontId="3" fillId="0" borderId="31" xfId="0" applyNumberFormat="1" applyFon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/>
      <protection/>
    </xf>
    <xf numFmtId="181" fontId="3" fillId="0" borderId="13" xfId="0" applyNumberFormat="1" applyFont="1" applyBorder="1" applyAlignment="1" applyProtection="1">
      <alignment/>
      <protection/>
    </xf>
    <xf numFmtId="181" fontId="3" fillId="0" borderId="14" xfId="0" applyNumberFormat="1" applyFont="1" applyBorder="1" applyAlignment="1" applyProtection="1">
      <alignment/>
      <protection/>
    </xf>
    <xf numFmtId="181" fontId="3" fillId="0" borderId="11" xfId="0" applyNumberFormat="1" applyFont="1" applyBorder="1" applyAlignment="1" applyProtection="1">
      <alignment/>
      <protection/>
    </xf>
    <xf numFmtId="179" fontId="3" fillId="0" borderId="11" xfId="0" applyNumberFormat="1" applyFont="1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 horizontal="left" wrapText="1" indent="1"/>
      <protection/>
    </xf>
    <xf numFmtId="181" fontId="5" fillId="0" borderId="13" xfId="42" applyNumberFormat="1" applyFont="1" applyFill="1" applyBorder="1" applyAlignment="1" applyProtection="1">
      <alignment/>
      <protection/>
    </xf>
    <xf numFmtId="181" fontId="3" fillId="0" borderId="11" xfId="42" applyNumberFormat="1" applyFont="1" applyFill="1" applyBorder="1" applyAlignment="1" applyProtection="1">
      <alignment/>
      <protection/>
    </xf>
    <xf numFmtId="179" fontId="3" fillId="0" borderId="11" xfId="42" applyNumberFormat="1" applyFont="1" applyFill="1" applyBorder="1" applyAlignment="1" applyProtection="1">
      <alignment/>
      <protection/>
    </xf>
    <xf numFmtId="181" fontId="3" fillId="0" borderId="13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horizontal="left" wrapText="1"/>
      <protection/>
    </xf>
    <xf numFmtId="181" fontId="3" fillId="0" borderId="29" xfId="0" applyNumberFormat="1" applyFont="1" applyFill="1" applyBorder="1" applyAlignment="1" applyProtection="1">
      <alignment vertical="top"/>
      <protection/>
    </xf>
    <xf numFmtId="181" fontId="3" fillId="0" borderId="30" xfId="0" applyNumberFormat="1" applyFont="1" applyFill="1" applyBorder="1" applyAlignment="1" applyProtection="1">
      <alignment vertical="top"/>
      <protection/>
    </xf>
    <xf numFmtId="181" fontId="3" fillId="0" borderId="31" xfId="0" applyNumberFormat="1" applyFont="1" applyFill="1" applyBorder="1" applyAlignment="1" applyProtection="1">
      <alignment vertical="top"/>
      <protection/>
    </xf>
    <xf numFmtId="179" fontId="3" fillId="0" borderId="31" xfId="0" applyNumberFormat="1" applyFont="1" applyFill="1" applyBorder="1" applyAlignment="1" applyProtection="1">
      <alignment vertical="top"/>
      <protection/>
    </xf>
    <xf numFmtId="181" fontId="5" fillId="0" borderId="14" xfId="42" applyNumberFormat="1" applyFont="1" applyFill="1" applyBorder="1" applyAlignment="1" applyProtection="1">
      <alignment/>
      <protection/>
    </xf>
    <xf numFmtId="181" fontId="5" fillId="0" borderId="11" xfId="42" applyNumberFormat="1" applyFont="1" applyFill="1" applyBorder="1" applyAlignment="1" applyProtection="1">
      <alignment/>
      <protection/>
    </xf>
    <xf numFmtId="179" fontId="5" fillId="0" borderId="11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wrapText="1"/>
      <protection/>
    </xf>
    <xf numFmtId="181" fontId="3" fillId="0" borderId="29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/>
      <protection/>
    </xf>
    <xf numFmtId="181" fontId="3" fillId="0" borderId="31" xfId="0" applyNumberFormat="1" applyFont="1" applyFill="1" applyBorder="1" applyAlignment="1" applyProtection="1">
      <alignment/>
      <protection/>
    </xf>
    <xf numFmtId="179" fontId="3" fillId="0" borderId="31" xfId="0" applyNumberFormat="1" applyFont="1" applyFill="1" applyBorder="1" applyAlignment="1" applyProtection="1">
      <alignment/>
      <protection/>
    </xf>
    <xf numFmtId="181" fontId="5" fillId="0" borderId="24" xfId="42" applyNumberFormat="1" applyFont="1" applyFill="1" applyBorder="1" applyAlignment="1" applyProtection="1">
      <alignment/>
      <protection/>
    </xf>
    <xf numFmtId="0" fontId="3" fillId="0" borderId="20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181" fontId="3" fillId="0" borderId="22" xfId="0" applyNumberFormat="1" applyFont="1" applyFill="1" applyBorder="1" applyAlignment="1" applyProtection="1">
      <alignment/>
      <protection/>
    </xf>
    <xf numFmtId="181" fontId="3" fillId="0" borderId="20" xfId="0" applyNumberFormat="1" applyFont="1" applyBorder="1" applyAlignment="1" applyProtection="1">
      <alignment/>
      <protection/>
    </xf>
    <xf numFmtId="181" fontId="3" fillId="0" borderId="21" xfId="0" applyNumberFormat="1" applyFont="1" applyFill="1" applyBorder="1" applyAlignment="1" applyProtection="1">
      <alignment/>
      <protection/>
    </xf>
    <xf numFmtId="181" fontId="3" fillId="0" borderId="21" xfId="0" applyNumberFormat="1" applyFont="1" applyBorder="1" applyAlignment="1" applyProtection="1">
      <alignment/>
      <protection/>
    </xf>
    <xf numFmtId="179" fontId="3" fillId="0" borderId="21" xfId="0" applyNumberFormat="1" applyFont="1" applyBorder="1" applyAlignment="1" applyProtection="1">
      <alignment/>
      <protection/>
    </xf>
    <xf numFmtId="181" fontId="3" fillId="0" borderId="22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2" xfId="0" applyFont="1" applyBorder="1" applyAlignment="1" applyProtection="1">
      <alignment horizontal="left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showGridLines="0" tabSelected="1" zoomScalePageLayoutView="0" workbookViewId="0" topLeftCell="A1">
      <selection activeCell="W7" sqref="W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78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24509967030</v>
      </c>
      <c r="D5" s="6"/>
      <c r="E5" s="7">
        <v>49940914123</v>
      </c>
      <c r="F5" s="8">
        <v>50100359398</v>
      </c>
      <c r="G5" s="8">
        <v>6292445777</v>
      </c>
      <c r="H5" s="8">
        <v>4052688380</v>
      </c>
      <c r="I5" s="8">
        <v>4417854556</v>
      </c>
      <c r="J5" s="8">
        <v>14762988713</v>
      </c>
      <c r="K5" s="8">
        <v>3877938140</v>
      </c>
      <c r="L5" s="8">
        <v>3314011668</v>
      </c>
      <c r="M5" s="8">
        <v>3794690286</v>
      </c>
      <c r="N5" s="8">
        <v>10986640094</v>
      </c>
      <c r="O5" s="8">
        <v>3977852576</v>
      </c>
      <c r="P5" s="8">
        <v>3979479800</v>
      </c>
      <c r="Q5" s="8">
        <v>3847808993</v>
      </c>
      <c r="R5" s="8">
        <v>11805141369</v>
      </c>
      <c r="S5" s="8"/>
      <c r="T5" s="8"/>
      <c r="U5" s="8"/>
      <c r="V5" s="8"/>
      <c r="W5" s="8">
        <v>37554770176</v>
      </c>
      <c r="X5" s="8">
        <v>37944814576</v>
      </c>
      <c r="Y5" s="8">
        <v>-390044400</v>
      </c>
      <c r="Z5" s="2">
        <v>-1.03</v>
      </c>
      <c r="AA5" s="6">
        <v>50100359398</v>
      </c>
    </row>
    <row r="6" spans="1:27" ht="13.5">
      <c r="A6" s="23" t="s">
        <v>32</v>
      </c>
      <c r="B6" s="24"/>
      <c r="C6" s="6">
        <v>43271981604</v>
      </c>
      <c r="D6" s="6"/>
      <c r="E6" s="7">
        <v>94378579951</v>
      </c>
      <c r="F6" s="8">
        <v>94951822704</v>
      </c>
      <c r="G6" s="8">
        <v>6877545372</v>
      </c>
      <c r="H6" s="8">
        <v>7128129226</v>
      </c>
      <c r="I6" s="8">
        <v>6713893277</v>
      </c>
      <c r="J6" s="8">
        <v>20719567875</v>
      </c>
      <c r="K6" s="8">
        <v>5676912406</v>
      </c>
      <c r="L6" s="8">
        <v>5357698368</v>
      </c>
      <c r="M6" s="8">
        <v>6331945542</v>
      </c>
      <c r="N6" s="8">
        <v>17366556316</v>
      </c>
      <c r="O6" s="8">
        <v>7167637765</v>
      </c>
      <c r="P6" s="8">
        <v>5523920769</v>
      </c>
      <c r="Q6" s="8">
        <v>5757388201</v>
      </c>
      <c r="R6" s="8">
        <v>18448946735</v>
      </c>
      <c r="S6" s="8"/>
      <c r="T6" s="8"/>
      <c r="U6" s="8"/>
      <c r="V6" s="8"/>
      <c r="W6" s="8">
        <v>56535070926</v>
      </c>
      <c r="X6" s="8">
        <v>64293847361</v>
      </c>
      <c r="Y6" s="8">
        <v>-7758776435</v>
      </c>
      <c r="Z6" s="2">
        <v>-12.07</v>
      </c>
      <c r="AA6" s="6">
        <v>94951822704</v>
      </c>
    </row>
    <row r="7" spans="1:27" ht="13.5">
      <c r="A7" s="25" t="s">
        <v>33</v>
      </c>
      <c r="B7" s="24"/>
      <c r="C7" s="6">
        <v>12467292387</v>
      </c>
      <c r="D7" s="6"/>
      <c r="E7" s="7">
        <v>29384264322</v>
      </c>
      <c r="F7" s="8">
        <v>29122910207</v>
      </c>
      <c r="G7" s="8">
        <v>2036361106</v>
      </c>
      <c r="H7" s="8">
        <v>2133297734</v>
      </c>
      <c r="I7" s="8">
        <v>2250726625</v>
      </c>
      <c r="J7" s="8">
        <v>6420385465</v>
      </c>
      <c r="K7" s="8">
        <v>2118238100</v>
      </c>
      <c r="L7" s="8">
        <v>1957234623</v>
      </c>
      <c r="M7" s="8">
        <v>2183706079</v>
      </c>
      <c r="N7" s="8">
        <v>6259178802</v>
      </c>
      <c r="O7" s="8">
        <v>2369200531</v>
      </c>
      <c r="P7" s="8">
        <v>2168056440</v>
      </c>
      <c r="Q7" s="8">
        <v>2395705662</v>
      </c>
      <c r="R7" s="8">
        <v>6932962633</v>
      </c>
      <c r="S7" s="8"/>
      <c r="T7" s="8"/>
      <c r="U7" s="8"/>
      <c r="V7" s="8"/>
      <c r="W7" s="8">
        <v>19612526900</v>
      </c>
      <c r="X7" s="8">
        <v>21897641023</v>
      </c>
      <c r="Y7" s="8">
        <v>-2285114123</v>
      </c>
      <c r="Z7" s="2">
        <v>-10.44</v>
      </c>
      <c r="AA7" s="6">
        <v>29122910207</v>
      </c>
    </row>
    <row r="8" spans="1:27" ht="13.5">
      <c r="A8" s="25" t="s">
        <v>34</v>
      </c>
      <c r="B8" s="24"/>
      <c r="C8" s="6">
        <v>4889259614</v>
      </c>
      <c r="D8" s="6"/>
      <c r="E8" s="7">
        <v>11894513579</v>
      </c>
      <c r="F8" s="8">
        <v>11807986919</v>
      </c>
      <c r="G8" s="8">
        <v>916371480</v>
      </c>
      <c r="H8" s="8">
        <v>978470574</v>
      </c>
      <c r="I8" s="8">
        <v>897193461</v>
      </c>
      <c r="J8" s="8">
        <v>2792035515</v>
      </c>
      <c r="K8" s="8">
        <v>914343828</v>
      </c>
      <c r="L8" s="8">
        <v>989819321</v>
      </c>
      <c r="M8" s="8">
        <v>873040255</v>
      </c>
      <c r="N8" s="8">
        <v>2777203404</v>
      </c>
      <c r="O8" s="8">
        <v>992007149</v>
      </c>
      <c r="P8" s="8">
        <v>976422676</v>
      </c>
      <c r="Q8" s="8">
        <v>848919690</v>
      </c>
      <c r="R8" s="8">
        <v>2817349515</v>
      </c>
      <c r="S8" s="8"/>
      <c r="T8" s="8"/>
      <c r="U8" s="8"/>
      <c r="V8" s="8"/>
      <c r="W8" s="8">
        <v>8386588434</v>
      </c>
      <c r="X8" s="8">
        <v>8885804555</v>
      </c>
      <c r="Y8" s="8">
        <v>-499216121</v>
      </c>
      <c r="Z8" s="2">
        <v>-5.62</v>
      </c>
      <c r="AA8" s="6">
        <v>11807986919</v>
      </c>
    </row>
    <row r="9" spans="1:27" ht="13.5">
      <c r="A9" s="25" t="s">
        <v>35</v>
      </c>
      <c r="B9" s="24"/>
      <c r="C9" s="6">
        <v>4541391413</v>
      </c>
      <c r="D9" s="6"/>
      <c r="E9" s="7">
        <v>9092504963</v>
      </c>
      <c r="F9" s="8">
        <v>9319916707</v>
      </c>
      <c r="G9" s="8">
        <v>607924785</v>
      </c>
      <c r="H9" s="8">
        <v>613746716</v>
      </c>
      <c r="I9" s="8">
        <v>618722442</v>
      </c>
      <c r="J9" s="8">
        <v>1840393943</v>
      </c>
      <c r="K9" s="8">
        <v>594683542</v>
      </c>
      <c r="L9" s="8">
        <v>546099358</v>
      </c>
      <c r="M9" s="8">
        <v>587811298</v>
      </c>
      <c r="N9" s="8">
        <v>1728594198</v>
      </c>
      <c r="O9" s="8">
        <v>632845209</v>
      </c>
      <c r="P9" s="8">
        <v>596074864</v>
      </c>
      <c r="Q9" s="8">
        <v>615033815</v>
      </c>
      <c r="R9" s="8">
        <v>1843953888</v>
      </c>
      <c r="S9" s="8"/>
      <c r="T9" s="8"/>
      <c r="U9" s="8"/>
      <c r="V9" s="8"/>
      <c r="W9" s="8">
        <v>5412942029</v>
      </c>
      <c r="X9" s="8">
        <v>7040746132</v>
      </c>
      <c r="Y9" s="8">
        <v>-1627804103</v>
      </c>
      <c r="Z9" s="2">
        <v>-23.12</v>
      </c>
      <c r="AA9" s="6">
        <v>9319916707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873594975</v>
      </c>
      <c r="D11" s="6"/>
      <c r="E11" s="7">
        <v>2279662445</v>
      </c>
      <c r="F11" s="8">
        <v>2317996548</v>
      </c>
      <c r="G11" s="8">
        <v>180321719</v>
      </c>
      <c r="H11" s="8">
        <v>148461455</v>
      </c>
      <c r="I11" s="8">
        <v>140590124</v>
      </c>
      <c r="J11" s="8">
        <v>469373298</v>
      </c>
      <c r="K11" s="8">
        <v>177536497</v>
      </c>
      <c r="L11" s="8">
        <v>92432855</v>
      </c>
      <c r="M11" s="8">
        <v>139725083</v>
      </c>
      <c r="N11" s="8">
        <v>409694435</v>
      </c>
      <c r="O11" s="8">
        <v>137736571</v>
      </c>
      <c r="P11" s="8">
        <v>155118472</v>
      </c>
      <c r="Q11" s="8">
        <v>120300589</v>
      </c>
      <c r="R11" s="8">
        <v>413155632</v>
      </c>
      <c r="S11" s="8"/>
      <c r="T11" s="8"/>
      <c r="U11" s="8"/>
      <c r="V11" s="8"/>
      <c r="W11" s="8">
        <v>1292223365</v>
      </c>
      <c r="X11" s="8">
        <v>1542472816</v>
      </c>
      <c r="Y11" s="8">
        <v>-250249451</v>
      </c>
      <c r="Z11" s="2">
        <v>-16.22</v>
      </c>
      <c r="AA11" s="6">
        <v>2317996548</v>
      </c>
    </row>
    <row r="12" spans="1:27" ht="13.5">
      <c r="A12" s="25" t="s">
        <v>37</v>
      </c>
      <c r="B12" s="29"/>
      <c r="C12" s="6">
        <v>2045607397</v>
      </c>
      <c r="D12" s="6"/>
      <c r="E12" s="7">
        <v>2620958418</v>
      </c>
      <c r="F12" s="8">
        <v>2766089570</v>
      </c>
      <c r="G12" s="8">
        <v>249750658</v>
      </c>
      <c r="H12" s="8">
        <v>242563283</v>
      </c>
      <c r="I12" s="8">
        <v>276811597</v>
      </c>
      <c r="J12" s="8">
        <v>769125538</v>
      </c>
      <c r="K12" s="8">
        <v>203756449</v>
      </c>
      <c r="L12" s="8">
        <v>179544354</v>
      </c>
      <c r="M12" s="8">
        <v>191631062</v>
      </c>
      <c r="N12" s="8">
        <v>574931865</v>
      </c>
      <c r="O12" s="8">
        <v>269427610</v>
      </c>
      <c r="P12" s="8">
        <v>241685661</v>
      </c>
      <c r="Q12" s="8">
        <v>409860935</v>
      </c>
      <c r="R12" s="8">
        <v>920974206</v>
      </c>
      <c r="S12" s="8"/>
      <c r="T12" s="8"/>
      <c r="U12" s="8"/>
      <c r="V12" s="8"/>
      <c r="W12" s="8">
        <v>2265031609</v>
      </c>
      <c r="X12" s="8">
        <v>2173252655</v>
      </c>
      <c r="Y12" s="8">
        <v>91778954</v>
      </c>
      <c r="Z12" s="2">
        <v>4.22</v>
      </c>
      <c r="AA12" s="6">
        <v>2766089570</v>
      </c>
    </row>
    <row r="13" spans="1:27" ht="13.5">
      <c r="A13" s="23" t="s">
        <v>38</v>
      </c>
      <c r="B13" s="29"/>
      <c r="C13" s="6">
        <v>2068811098</v>
      </c>
      <c r="D13" s="6"/>
      <c r="E13" s="7">
        <v>3301319915</v>
      </c>
      <c r="F13" s="8">
        <v>3366408163</v>
      </c>
      <c r="G13" s="8">
        <v>304211355</v>
      </c>
      <c r="H13" s="8">
        <v>873326400</v>
      </c>
      <c r="I13" s="8">
        <v>-505714135</v>
      </c>
      <c r="J13" s="8">
        <v>671823620</v>
      </c>
      <c r="K13" s="8">
        <v>264461533</v>
      </c>
      <c r="L13" s="8">
        <v>235659896</v>
      </c>
      <c r="M13" s="8">
        <v>326136795</v>
      </c>
      <c r="N13" s="8">
        <v>826258224</v>
      </c>
      <c r="O13" s="8">
        <v>325156511</v>
      </c>
      <c r="P13" s="8">
        <v>300408729</v>
      </c>
      <c r="Q13" s="8">
        <v>236413179</v>
      </c>
      <c r="R13" s="8">
        <v>861978419</v>
      </c>
      <c r="S13" s="8"/>
      <c r="T13" s="8"/>
      <c r="U13" s="8"/>
      <c r="V13" s="8"/>
      <c r="W13" s="8">
        <v>2360060263</v>
      </c>
      <c r="X13" s="8">
        <v>2473965174</v>
      </c>
      <c r="Y13" s="8">
        <v>-113904911</v>
      </c>
      <c r="Z13" s="2">
        <v>-4.6</v>
      </c>
      <c r="AA13" s="6">
        <v>3366408163</v>
      </c>
    </row>
    <row r="14" spans="1:27" ht="13.5">
      <c r="A14" s="23" t="s">
        <v>39</v>
      </c>
      <c r="B14" s="29"/>
      <c r="C14" s="6">
        <v>183391</v>
      </c>
      <c r="D14" s="6"/>
      <c r="E14" s="7">
        <v>554</v>
      </c>
      <c r="F14" s="8">
        <v>554</v>
      </c>
      <c r="G14" s="8"/>
      <c r="H14" s="8">
        <v>2125</v>
      </c>
      <c r="I14" s="8">
        <v>724</v>
      </c>
      <c r="J14" s="8">
        <v>2849</v>
      </c>
      <c r="K14" s="8">
        <v>12189</v>
      </c>
      <c r="L14" s="8">
        <v>1828</v>
      </c>
      <c r="M14" s="8">
        <v>-3657</v>
      </c>
      <c r="N14" s="8">
        <v>10360</v>
      </c>
      <c r="O14" s="8"/>
      <c r="P14" s="8"/>
      <c r="Q14" s="8">
        <v>1828</v>
      </c>
      <c r="R14" s="8">
        <v>1828</v>
      </c>
      <c r="S14" s="8"/>
      <c r="T14" s="8"/>
      <c r="U14" s="8"/>
      <c r="V14" s="8"/>
      <c r="W14" s="8">
        <v>15037</v>
      </c>
      <c r="X14" s="8">
        <v>414</v>
      </c>
      <c r="Y14" s="8">
        <v>14623</v>
      </c>
      <c r="Z14" s="2">
        <v>3532.13</v>
      </c>
      <c r="AA14" s="6">
        <v>554</v>
      </c>
    </row>
    <row r="15" spans="1:27" ht="13.5">
      <c r="A15" s="23" t="s">
        <v>40</v>
      </c>
      <c r="B15" s="29"/>
      <c r="C15" s="6">
        <v>2541140684</v>
      </c>
      <c r="D15" s="6"/>
      <c r="E15" s="7">
        <v>3055455548</v>
      </c>
      <c r="F15" s="8">
        <v>3491638822</v>
      </c>
      <c r="G15" s="8">
        <v>58079278</v>
      </c>
      <c r="H15" s="8">
        <v>334763468</v>
      </c>
      <c r="I15" s="8">
        <v>400353140</v>
      </c>
      <c r="J15" s="8">
        <v>793195886</v>
      </c>
      <c r="K15" s="8">
        <v>340468194</v>
      </c>
      <c r="L15" s="8">
        <v>368837946</v>
      </c>
      <c r="M15" s="8">
        <v>182724239</v>
      </c>
      <c r="N15" s="8">
        <v>892030379</v>
      </c>
      <c r="O15" s="8">
        <v>326415270</v>
      </c>
      <c r="P15" s="8">
        <v>243464668</v>
      </c>
      <c r="Q15" s="8">
        <v>141345636</v>
      </c>
      <c r="R15" s="8">
        <v>711225574</v>
      </c>
      <c r="S15" s="8"/>
      <c r="T15" s="8"/>
      <c r="U15" s="8"/>
      <c r="V15" s="8"/>
      <c r="W15" s="8">
        <v>2396451839</v>
      </c>
      <c r="X15" s="8">
        <v>2707454910</v>
      </c>
      <c r="Y15" s="8">
        <v>-311003071</v>
      </c>
      <c r="Z15" s="2">
        <v>-11.49</v>
      </c>
      <c r="AA15" s="6">
        <v>3491638822</v>
      </c>
    </row>
    <row r="16" spans="1:27" ht="13.5">
      <c r="A16" s="23" t="s">
        <v>41</v>
      </c>
      <c r="B16" s="29"/>
      <c r="C16" s="6">
        <v>432121827</v>
      </c>
      <c r="D16" s="6"/>
      <c r="E16" s="7">
        <v>530897465</v>
      </c>
      <c r="F16" s="8">
        <v>529082537</v>
      </c>
      <c r="G16" s="8">
        <v>36764827</v>
      </c>
      <c r="H16" s="8">
        <v>56351893</v>
      </c>
      <c r="I16" s="8">
        <v>54736982</v>
      </c>
      <c r="J16" s="8">
        <v>147853702</v>
      </c>
      <c r="K16" s="8">
        <v>51353199</v>
      </c>
      <c r="L16" s="8">
        <v>36513768</v>
      </c>
      <c r="M16" s="8">
        <v>29484712</v>
      </c>
      <c r="N16" s="8">
        <v>117351679</v>
      </c>
      <c r="O16" s="8">
        <v>41108709</v>
      </c>
      <c r="P16" s="8">
        <v>38063575</v>
      </c>
      <c r="Q16" s="8">
        <v>-16199807</v>
      </c>
      <c r="R16" s="8">
        <v>62972477</v>
      </c>
      <c r="S16" s="8"/>
      <c r="T16" s="8"/>
      <c r="U16" s="8"/>
      <c r="V16" s="8"/>
      <c r="W16" s="8">
        <v>328177858</v>
      </c>
      <c r="X16" s="8">
        <v>373928464</v>
      </c>
      <c r="Y16" s="8">
        <v>-45750606</v>
      </c>
      <c r="Z16" s="2">
        <v>-12.24</v>
      </c>
      <c r="AA16" s="6">
        <v>529082537</v>
      </c>
    </row>
    <row r="17" spans="1:27" ht="13.5">
      <c r="A17" s="23" t="s">
        <v>42</v>
      </c>
      <c r="B17" s="29"/>
      <c r="C17" s="6">
        <v>256696902</v>
      </c>
      <c r="D17" s="6"/>
      <c r="E17" s="7">
        <v>1038963963</v>
      </c>
      <c r="F17" s="8">
        <v>555449482</v>
      </c>
      <c r="G17" s="8">
        <v>15955642</v>
      </c>
      <c r="H17" s="8">
        <v>77317071</v>
      </c>
      <c r="I17" s="8">
        <v>47802684</v>
      </c>
      <c r="J17" s="8">
        <v>141075397</v>
      </c>
      <c r="K17" s="8">
        <v>51234411</v>
      </c>
      <c r="L17" s="8">
        <v>43814404</v>
      </c>
      <c r="M17" s="8">
        <v>54572385</v>
      </c>
      <c r="N17" s="8">
        <v>149621200</v>
      </c>
      <c r="O17" s="8">
        <v>56478820</v>
      </c>
      <c r="P17" s="8">
        <v>48177339</v>
      </c>
      <c r="Q17" s="8">
        <v>29768090</v>
      </c>
      <c r="R17" s="8">
        <v>134424249</v>
      </c>
      <c r="S17" s="8"/>
      <c r="T17" s="8"/>
      <c r="U17" s="8"/>
      <c r="V17" s="8"/>
      <c r="W17" s="8">
        <v>425120846</v>
      </c>
      <c r="X17" s="8">
        <v>409545953</v>
      </c>
      <c r="Y17" s="8">
        <v>15574893</v>
      </c>
      <c r="Z17" s="2">
        <v>3.8</v>
      </c>
      <c r="AA17" s="6">
        <v>555449482</v>
      </c>
    </row>
    <row r="18" spans="1:27" ht="13.5">
      <c r="A18" s="23" t="s">
        <v>43</v>
      </c>
      <c r="B18" s="29"/>
      <c r="C18" s="6">
        <v>13142983505</v>
      </c>
      <c r="D18" s="6"/>
      <c r="E18" s="7">
        <v>28148654454</v>
      </c>
      <c r="F18" s="8">
        <v>33686463027</v>
      </c>
      <c r="G18" s="8">
        <v>8819362227</v>
      </c>
      <c r="H18" s="8">
        <v>886617757</v>
      </c>
      <c r="I18" s="8">
        <v>749966945</v>
      </c>
      <c r="J18" s="8">
        <v>10455946929</v>
      </c>
      <c r="K18" s="8">
        <v>1140097540</v>
      </c>
      <c r="L18" s="8">
        <v>972860561</v>
      </c>
      <c r="M18" s="8">
        <v>5321755455</v>
      </c>
      <c r="N18" s="8">
        <v>7434713556</v>
      </c>
      <c r="O18" s="8">
        <v>779381737</v>
      </c>
      <c r="P18" s="8">
        <v>741897542</v>
      </c>
      <c r="Q18" s="8">
        <v>6487464935</v>
      </c>
      <c r="R18" s="8">
        <v>8008744214</v>
      </c>
      <c r="S18" s="8"/>
      <c r="T18" s="8"/>
      <c r="U18" s="8"/>
      <c r="V18" s="8"/>
      <c r="W18" s="8">
        <v>25899404699</v>
      </c>
      <c r="X18" s="8">
        <v>27983614917</v>
      </c>
      <c r="Y18" s="8">
        <v>-2084210218</v>
      </c>
      <c r="Z18" s="2">
        <v>-7.45</v>
      </c>
      <c r="AA18" s="6">
        <v>33686463027</v>
      </c>
    </row>
    <row r="19" spans="1:27" ht="13.5">
      <c r="A19" s="23" t="s">
        <v>44</v>
      </c>
      <c r="B19" s="29"/>
      <c r="C19" s="6">
        <v>8329754727</v>
      </c>
      <c r="D19" s="6"/>
      <c r="E19" s="7">
        <v>16302310344</v>
      </c>
      <c r="F19" s="26">
        <v>19167145207</v>
      </c>
      <c r="G19" s="26">
        <v>506988504</v>
      </c>
      <c r="H19" s="26">
        <v>3515559325</v>
      </c>
      <c r="I19" s="26">
        <v>685770703</v>
      </c>
      <c r="J19" s="26">
        <v>4708318532</v>
      </c>
      <c r="K19" s="26">
        <v>590052423</v>
      </c>
      <c r="L19" s="26">
        <v>630340635</v>
      </c>
      <c r="M19" s="26">
        <v>3465484559</v>
      </c>
      <c r="N19" s="26">
        <v>4685877617</v>
      </c>
      <c r="O19" s="26">
        <v>1361049165</v>
      </c>
      <c r="P19" s="26">
        <v>968853012</v>
      </c>
      <c r="Q19" s="26">
        <v>1879097446</v>
      </c>
      <c r="R19" s="26">
        <v>4208999623</v>
      </c>
      <c r="S19" s="26"/>
      <c r="T19" s="26"/>
      <c r="U19" s="26"/>
      <c r="V19" s="26"/>
      <c r="W19" s="26">
        <v>13603195772</v>
      </c>
      <c r="X19" s="26">
        <v>15445223298</v>
      </c>
      <c r="Y19" s="26">
        <v>-1842027526</v>
      </c>
      <c r="Z19" s="27">
        <v>-11.93</v>
      </c>
      <c r="AA19" s="28">
        <v>19167145207</v>
      </c>
    </row>
    <row r="20" spans="1:27" ht="13.5">
      <c r="A20" s="23" t="s">
        <v>45</v>
      </c>
      <c r="B20" s="29"/>
      <c r="C20" s="6">
        <v>551980351</v>
      </c>
      <c r="D20" s="6"/>
      <c r="E20" s="7">
        <v>121513960</v>
      </c>
      <c r="F20" s="8">
        <v>125016178</v>
      </c>
      <c r="G20" s="8">
        <v>5945232</v>
      </c>
      <c r="H20" s="8">
        <v>3270694</v>
      </c>
      <c r="I20" s="30">
        <v>6597994</v>
      </c>
      <c r="J20" s="8">
        <v>15813920</v>
      </c>
      <c r="K20" s="8">
        <v>13152160</v>
      </c>
      <c r="L20" s="8">
        <v>6194525</v>
      </c>
      <c r="M20" s="8">
        <v>18174991</v>
      </c>
      <c r="N20" s="8">
        <v>37521676</v>
      </c>
      <c r="O20" s="8">
        <v>1190033</v>
      </c>
      <c r="P20" s="30">
        <v>-10724095</v>
      </c>
      <c r="Q20" s="8">
        <v>123909218</v>
      </c>
      <c r="R20" s="8">
        <v>114375156</v>
      </c>
      <c r="S20" s="8"/>
      <c r="T20" s="8"/>
      <c r="U20" s="8"/>
      <c r="V20" s="8"/>
      <c r="W20" s="30">
        <v>167710752</v>
      </c>
      <c r="X20" s="8">
        <v>92054999</v>
      </c>
      <c r="Y20" s="8">
        <v>75655753</v>
      </c>
      <c r="Z20" s="2">
        <v>82.19</v>
      </c>
      <c r="AA20" s="6">
        <v>125016178</v>
      </c>
    </row>
    <row r="21" spans="1:27" ht="24.75" customHeight="1">
      <c r="A21" s="31" t="s">
        <v>46</v>
      </c>
      <c r="B21" s="32"/>
      <c r="C21" s="33">
        <f aca="true" t="shared" si="0" ref="C21:Y21">SUM(C5:C20)</f>
        <v>119922766905</v>
      </c>
      <c r="D21" s="33">
        <f t="shared" si="0"/>
        <v>0</v>
      </c>
      <c r="E21" s="34">
        <f t="shared" si="0"/>
        <v>252090514004</v>
      </c>
      <c r="F21" s="35">
        <f t="shared" si="0"/>
        <v>261308286023</v>
      </c>
      <c r="G21" s="35">
        <f t="shared" si="0"/>
        <v>26908027962</v>
      </c>
      <c r="H21" s="35">
        <f t="shared" si="0"/>
        <v>21044566101</v>
      </c>
      <c r="I21" s="35">
        <f t="shared" si="0"/>
        <v>16755307119</v>
      </c>
      <c r="J21" s="35">
        <f t="shared" si="0"/>
        <v>64707901182</v>
      </c>
      <c r="K21" s="35">
        <f t="shared" si="0"/>
        <v>16014240611</v>
      </c>
      <c r="L21" s="35">
        <f t="shared" si="0"/>
        <v>14731064110</v>
      </c>
      <c r="M21" s="35">
        <f t="shared" si="0"/>
        <v>23500879084</v>
      </c>
      <c r="N21" s="35">
        <f t="shared" si="0"/>
        <v>54246183805</v>
      </c>
      <c r="O21" s="35">
        <f t="shared" si="0"/>
        <v>18437487656</v>
      </c>
      <c r="P21" s="35">
        <f t="shared" si="0"/>
        <v>15970899452</v>
      </c>
      <c r="Q21" s="35">
        <f t="shared" si="0"/>
        <v>22876818410</v>
      </c>
      <c r="R21" s="35">
        <f t="shared" si="0"/>
        <v>57285205518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176239290505</v>
      </c>
      <c r="X21" s="35">
        <f t="shared" si="0"/>
        <v>193264367247</v>
      </c>
      <c r="Y21" s="35">
        <f t="shared" si="0"/>
        <v>-17025076742</v>
      </c>
      <c r="Z21" s="36">
        <f>+IF(X21&lt;&gt;0,+(Y21/X21)*100,0)</f>
        <v>-8.809216610654998</v>
      </c>
      <c r="AA21" s="33">
        <f>SUM(AA5:AA20)</f>
        <v>261308286023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33953284130</v>
      </c>
      <c r="D24" s="6"/>
      <c r="E24" s="7">
        <v>68666213468</v>
      </c>
      <c r="F24" s="8">
        <v>69008229909</v>
      </c>
      <c r="G24" s="8">
        <v>5041220636</v>
      </c>
      <c r="H24" s="8">
        <v>5057770875</v>
      </c>
      <c r="I24" s="8">
        <v>5123128824</v>
      </c>
      <c r="J24" s="8">
        <v>15222120335</v>
      </c>
      <c r="K24" s="8">
        <v>5010690470</v>
      </c>
      <c r="L24" s="8">
        <v>4976500282</v>
      </c>
      <c r="M24" s="8">
        <v>5016695844</v>
      </c>
      <c r="N24" s="8">
        <v>15003886596</v>
      </c>
      <c r="O24" s="8">
        <v>5667781164</v>
      </c>
      <c r="P24" s="8">
        <v>5093656874</v>
      </c>
      <c r="Q24" s="8">
        <v>5123071991</v>
      </c>
      <c r="R24" s="8">
        <v>15884510029</v>
      </c>
      <c r="S24" s="8"/>
      <c r="T24" s="8"/>
      <c r="U24" s="8"/>
      <c r="V24" s="8"/>
      <c r="W24" s="8">
        <v>46110516960</v>
      </c>
      <c r="X24" s="8">
        <v>51593251609</v>
      </c>
      <c r="Y24" s="8">
        <v>-5482734649</v>
      </c>
      <c r="Z24" s="2">
        <v>-10.63</v>
      </c>
      <c r="AA24" s="6">
        <v>69008229909</v>
      </c>
    </row>
    <row r="25" spans="1:27" ht="13.5">
      <c r="A25" s="25" t="s">
        <v>49</v>
      </c>
      <c r="B25" s="24"/>
      <c r="C25" s="6">
        <v>552667351</v>
      </c>
      <c r="D25" s="6"/>
      <c r="E25" s="7">
        <v>995613092</v>
      </c>
      <c r="F25" s="8">
        <v>993333108</v>
      </c>
      <c r="G25" s="8">
        <v>74919355</v>
      </c>
      <c r="H25" s="8">
        <v>70138160</v>
      </c>
      <c r="I25" s="8">
        <v>76309322</v>
      </c>
      <c r="J25" s="8">
        <v>221366837</v>
      </c>
      <c r="K25" s="8">
        <v>70140044</v>
      </c>
      <c r="L25" s="8">
        <v>59711741</v>
      </c>
      <c r="M25" s="8">
        <v>70107382</v>
      </c>
      <c r="N25" s="8">
        <v>199959167</v>
      </c>
      <c r="O25" s="8">
        <v>75664127</v>
      </c>
      <c r="P25" s="8">
        <v>70099293</v>
      </c>
      <c r="Q25" s="8">
        <v>68526888</v>
      </c>
      <c r="R25" s="8">
        <v>214290308</v>
      </c>
      <c r="S25" s="8"/>
      <c r="T25" s="8"/>
      <c r="U25" s="8"/>
      <c r="V25" s="8"/>
      <c r="W25" s="8">
        <v>635616312</v>
      </c>
      <c r="X25" s="8">
        <v>726344854</v>
      </c>
      <c r="Y25" s="8">
        <v>-90728542</v>
      </c>
      <c r="Z25" s="2">
        <v>-12.49</v>
      </c>
      <c r="AA25" s="6">
        <v>993333108</v>
      </c>
    </row>
    <row r="26" spans="1:27" ht="13.5">
      <c r="A26" s="25" t="s">
        <v>50</v>
      </c>
      <c r="B26" s="24"/>
      <c r="C26" s="6">
        <v>11312615190</v>
      </c>
      <c r="D26" s="6"/>
      <c r="E26" s="7">
        <v>12692824427</v>
      </c>
      <c r="F26" s="8">
        <v>14053640449</v>
      </c>
      <c r="G26" s="8">
        <v>843861169</v>
      </c>
      <c r="H26" s="8">
        <v>-742964998</v>
      </c>
      <c r="I26" s="8">
        <v>3910098019</v>
      </c>
      <c r="J26" s="8">
        <v>4010994190</v>
      </c>
      <c r="K26" s="8">
        <v>1301916131</v>
      </c>
      <c r="L26" s="8">
        <v>949421485</v>
      </c>
      <c r="M26" s="8">
        <v>1120456254</v>
      </c>
      <c r="N26" s="8">
        <v>3371793870</v>
      </c>
      <c r="O26" s="8">
        <v>1398339832</v>
      </c>
      <c r="P26" s="8">
        <v>2053895427</v>
      </c>
      <c r="Q26" s="8">
        <v>-309122295</v>
      </c>
      <c r="R26" s="8">
        <v>3143112964</v>
      </c>
      <c r="S26" s="8"/>
      <c r="T26" s="8"/>
      <c r="U26" s="8"/>
      <c r="V26" s="8"/>
      <c r="W26" s="8">
        <v>10525901024</v>
      </c>
      <c r="X26" s="8">
        <v>11335558518</v>
      </c>
      <c r="Y26" s="8">
        <v>-809657494</v>
      </c>
      <c r="Z26" s="2">
        <v>-7.14</v>
      </c>
      <c r="AA26" s="6">
        <v>14053640449</v>
      </c>
    </row>
    <row r="27" spans="1:27" ht="13.5">
      <c r="A27" s="25" t="s">
        <v>51</v>
      </c>
      <c r="B27" s="24"/>
      <c r="C27" s="6">
        <v>9946049465</v>
      </c>
      <c r="D27" s="6"/>
      <c r="E27" s="7">
        <v>16325517263</v>
      </c>
      <c r="F27" s="8">
        <v>16244012399</v>
      </c>
      <c r="G27" s="8">
        <v>1166559431</v>
      </c>
      <c r="H27" s="8">
        <v>1139039090</v>
      </c>
      <c r="I27" s="8">
        <v>1405088455</v>
      </c>
      <c r="J27" s="8">
        <v>3710686976</v>
      </c>
      <c r="K27" s="8">
        <v>1184390412</v>
      </c>
      <c r="L27" s="8">
        <v>1142276404</v>
      </c>
      <c r="M27" s="8">
        <v>1265049456</v>
      </c>
      <c r="N27" s="8">
        <v>3591716272</v>
      </c>
      <c r="O27" s="8">
        <v>1185121889</v>
      </c>
      <c r="P27" s="8">
        <v>1291351926</v>
      </c>
      <c r="Q27" s="8">
        <v>1070787971</v>
      </c>
      <c r="R27" s="8">
        <v>3547261786</v>
      </c>
      <c r="S27" s="8"/>
      <c r="T27" s="8"/>
      <c r="U27" s="8"/>
      <c r="V27" s="8"/>
      <c r="W27" s="8">
        <v>10849665034</v>
      </c>
      <c r="X27" s="8">
        <v>11953961921</v>
      </c>
      <c r="Y27" s="8">
        <v>-1104296887</v>
      </c>
      <c r="Z27" s="2">
        <v>-9.24</v>
      </c>
      <c r="AA27" s="6">
        <v>16244012399</v>
      </c>
    </row>
    <row r="28" spans="1:27" ht="13.5">
      <c r="A28" s="25" t="s">
        <v>52</v>
      </c>
      <c r="B28" s="24"/>
      <c r="C28" s="6">
        <v>3354318954</v>
      </c>
      <c r="D28" s="6"/>
      <c r="E28" s="7">
        <v>7631215281</v>
      </c>
      <c r="F28" s="8">
        <v>8881664585</v>
      </c>
      <c r="G28" s="8">
        <v>679906381</v>
      </c>
      <c r="H28" s="8">
        <v>410299772</v>
      </c>
      <c r="I28" s="8">
        <v>613244080</v>
      </c>
      <c r="J28" s="8">
        <v>1703450233</v>
      </c>
      <c r="K28" s="8">
        <v>418440594</v>
      </c>
      <c r="L28" s="8">
        <v>488637247</v>
      </c>
      <c r="M28" s="8">
        <v>443719908</v>
      </c>
      <c r="N28" s="8">
        <v>1350797749</v>
      </c>
      <c r="O28" s="8">
        <v>305220909</v>
      </c>
      <c r="P28" s="8">
        <v>874929341</v>
      </c>
      <c r="Q28" s="8">
        <v>1027426572</v>
      </c>
      <c r="R28" s="8">
        <v>2207576822</v>
      </c>
      <c r="S28" s="8"/>
      <c r="T28" s="8"/>
      <c r="U28" s="8"/>
      <c r="V28" s="8"/>
      <c r="W28" s="8">
        <v>5261824804</v>
      </c>
      <c r="X28" s="8">
        <v>5867387171</v>
      </c>
      <c r="Y28" s="8">
        <v>-605562367</v>
      </c>
      <c r="Z28" s="2">
        <v>-10.32</v>
      </c>
      <c r="AA28" s="6">
        <v>8881664585</v>
      </c>
    </row>
    <row r="29" spans="1:27" ht="13.5">
      <c r="A29" s="25" t="s">
        <v>53</v>
      </c>
      <c r="B29" s="24"/>
      <c r="C29" s="6">
        <v>36827393392</v>
      </c>
      <c r="D29" s="6"/>
      <c r="E29" s="7">
        <v>77066535218</v>
      </c>
      <c r="F29" s="8">
        <v>75792309308</v>
      </c>
      <c r="G29" s="8">
        <v>6162988998</v>
      </c>
      <c r="H29" s="8">
        <v>8239235981</v>
      </c>
      <c r="I29" s="8">
        <v>7602726954</v>
      </c>
      <c r="J29" s="8">
        <v>22004951933</v>
      </c>
      <c r="K29" s="8">
        <v>5237981831</v>
      </c>
      <c r="L29" s="8">
        <v>4626620244</v>
      </c>
      <c r="M29" s="8">
        <v>5068325103</v>
      </c>
      <c r="N29" s="8">
        <v>14932927178</v>
      </c>
      <c r="O29" s="8">
        <v>5354605202</v>
      </c>
      <c r="P29" s="8">
        <v>5249614917</v>
      </c>
      <c r="Q29" s="8">
        <v>3823417231</v>
      </c>
      <c r="R29" s="8">
        <v>14427637350</v>
      </c>
      <c r="S29" s="8"/>
      <c r="T29" s="8"/>
      <c r="U29" s="8"/>
      <c r="V29" s="8"/>
      <c r="W29" s="8">
        <v>51365516461</v>
      </c>
      <c r="X29" s="8">
        <v>56207234885</v>
      </c>
      <c r="Y29" s="8">
        <v>-4841718424</v>
      </c>
      <c r="Z29" s="2">
        <v>-8.61</v>
      </c>
      <c r="AA29" s="6">
        <v>75792309308</v>
      </c>
    </row>
    <row r="30" spans="1:27" ht="13.5">
      <c r="A30" s="25" t="s">
        <v>54</v>
      </c>
      <c r="B30" s="24"/>
      <c r="C30" s="6">
        <v>3987194559</v>
      </c>
      <c r="D30" s="6"/>
      <c r="E30" s="7">
        <v>8280281825</v>
      </c>
      <c r="F30" s="8">
        <v>6159543057</v>
      </c>
      <c r="G30" s="8">
        <v>296129547</v>
      </c>
      <c r="H30" s="8">
        <v>386230763</v>
      </c>
      <c r="I30" s="8">
        <v>582134552</v>
      </c>
      <c r="J30" s="8">
        <v>1264494862</v>
      </c>
      <c r="K30" s="8">
        <v>592388531</v>
      </c>
      <c r="L30" s="8">
        <v>401759948</v>
      </c>
      <c r="M30" s="8">
        <v>514249685</v>
      </c>
      <c r="N30" s="8">
        <v>1508398164</v>
      </c>
      <c r="O30" s="8">
        <v>456556076</v>
      </c>
      <c r="P30" s="8">
        <v>461118753</v>
      </c>
      <c r="Q30" s="8">
        <v>519526827</v>
      </c>
      <c r="R30" s="8">
        <v>1437201656</v>
      </c>
      <c r="S30" s="8"/>
      <c r="T30" s="8"/>
      <c r="U30" s="8"/>
      <c r="V30" s="8"/>
      <c r="W30" s="8">
        <v>4210094682</v>
      </c>
      <c r="X30" s="8">
        <v>4335528310</v>
      </c>
      <c r="Y30" s="8">
        <v>-125433628</v>
      </c>
      <c r="Z30" s="2">
        <v>-2.89</v>
      </c>
      <c r="AA30" s="6">
        <v>6159543057</v>
      </c>
    </row>
    <row r="31" spans="1:27" ht="13.5">
      <c r="A31" s="25" t="s">
        <v>55</v>
      </c>
      <c r="B31" s="24"/>
      <c r="C31" s="6">
        <v>15218355252</v>
      </c>
      <c r="D31" s="6"/>
      <c r="E31" s="7">
        <v>27812711562</v>
      </c>
      <c r="F31" s="8">
        <v>30287166509</v>
      </c>
      <c r="G31" s="8">
        <v>935723410</v>
      </c>
      <c r="H31" s="8">
        <v>1572532978</v>
      </c>
      <c r="I31" s="8">
        <v>2015658463</v>
      </c>
      <c r="J31" s="8">
        <v>4523914851</v>
      </c>
      <c r="K31" s="8">
        <v>2291452463</v>
      </c>
      <c r="L31" s="8">
        <v>1832347213</v>
      </c>
      <c r="M31" s="8">
        <v>2719626975</v>
      </c>
      <c r="N31" s="8">
        <v>6843426651</v>
      </c>
      <c r="O31" s="8">
        <v>1961266276</v>
      </c>
      <c r="P31" s="8">
        <v>2165485843</v>
      </c>
      <c r="Q31" s="8">
        <v>2373356615</v>
      </c>
      <c r="R31" s="8">
        <v>6500108734</v>
      </c>
      <c r="S31" s="8"/>
      <c r="T31" s="8"/>
      <c r="U31" s="8"/>
      <c r="V31" s="8"/>
      <c r="W31" s="8">
        <v>17867450236</v>
      </c>
      <c r="X31" s="8">
        <v>21634812549</v>
      </c>
      <c r="Y31" s="8">
        <v>-3767362313</v>
      </c>
      <c r="Z31" s="2">
        <v>-17.41</v>
      </c>
      <c r="AA31" s="6">
        <v>30287166509</v>
      </c>
    </row>
    <row r="32" spans="1:27" ht="13.5">
      <c r="A32" s="25" t="s">
        <v>43</v>
      </c>
      <c r="B32" s="24"/>
      <c r="C32" s="6">
        <v>1591876394</v>
      </c>
      <c r="D32" s="6"/>
      <c r="E32" s="7">
        <v>2210388916</v>
      </c>
      <c r="F32" s="8">
        <v>2358932880</v>
      </c>
      <c r="G32" s="8">
        <v>55787701</v>
      </c>
      <c r="H32" s="8">
        <v>137810633</v>
      </c>
      <c r="I32" s="8">
        <v>183056022</v>
      </c>
      <c r="J32" s="8">
        <v>376654356</v>
      </c>
      <c r="K32" s="8">
        <v>175931754</v>
      </c>
      <c r="L32" s="8">
        <v>107179151</v>
      </c>
      <c r="M32" s="8">
        <v>133060710</v>
      </c>
      <c r="N32" s="8">
        <v>416171615</v>
      </c>
      <c r="O32" s="8">
        <v>183658001</v>
      </c>
      <c r="P32" s="8">
        <v>168615881</v>
      </c>
      <c r="Q32" s="8">
        <v>132907757</v>
      </c>
      <c r="R32" s="8">
        <v>485181639</v>
      </c>
      <c r="S32" s="8"/>
      <c r="T32" s="8"/>
      <c r="U32" s="8"/>
      <c r="V32" s="8"/>
      <c r="W32" s="8">
        <v>1278007610</v>
      </c>
      <c r="X32" s="8">
        <v>1726778665</v>
      </c>
      <c r="Y32" s="8">
        <v>-448771055</v>
      </c>
      <c r="Z32" s="2">
        <v>-25.99</v>
      </c>
      <c r="AA32" s="6">
        <v>2358932880</v>
      </c>
    </row>
    <row r="33" spans="1:27" ht="13.5">
      <c r="A33" s="25" t="s">
        <v>56</v>
      </c>
      <c r="B33" s="24"/>
      <c r="C33" s="6">
        <v>6801948058</v>
      </c>
      <c r="D33" s="6"/>
      <c r="E33" s="7">
        <v>15576919186</v>
      </c>
      <c r="F33" s="8">
        <v>22050615554</v>
      </c>
      <c r="G33" s="8">
        <v>495657203</v>
      </c>
      <c r="H33" s="8">
        <v>1643046267</v>
      </c>
      <c r="I33" s="8">
        <v>1472665358</v>
      </c>
      <c r="J33" s="8">
        <v>3611368828</v>
      </c>
      <c r="K33" s="8">
        <v>1640515902</v>
      </c>
      <c r="L33" s="8">
        <v>1324119053</v>
      </c>
      <c r="M33" s="8">
        <v>1456217931</v>
      </c>
      <c r="N33" s="8">
        <v>4420852886</v>
      </c>
      <c r="O33" s="8">
        <v>1509423336</v>
      </c>
      <c r="P33" s="8">
        <v>1574971537</v>
      </c>
      <c r="Q33" s="8">
        <v>1558688711</v>
      </c>
      <c r="R33" s="8">
        <v>4643083584</v>
      </c>
      <c r="S33" s="8"/>
      <c r="T33" s="8"/>
      <c r="U33" s="8"/>
      <c r="V33" s="8"/>
      <c r="W33" s="8">
        <v>12675305298</v>
      </c>
      <c r="X33" s="8">
        <v>16346160792</v>
      </c>
      <c r="Y33" s="8">
        <v>-3670855494</v>
      </c>
      <c r="Z33" s="2">
        <v>-22.46</v>
      </c>
      <c r="AA33" s="6">
        <v>22050615554</v>
      </c>
    </row>
    <row r="34" spans="1:27" ht="13.5">
      <c r="A34" s="23" t="s">
        <v>57</v>
      </c>
      <c r="B34" s="29"/>
      <c r="C34" s="6">
        <v>707891028</v>
      </c>
      <c r="D34" s="6"/>
      <c r="E34" s="7">
        <v>42398311</v>
      </c>
      <c r="F34" s="8">
        <v>40854243</v>
      </c>
      <c r="G34" s="8">
        <v>350114</v>
      </c>
      <c r="H34" s="8">
        <v>16135063</v>
      </c>
      <c r="I34" s="8">
        <v>-13902197</v>
      </c>
      <c r="J34" s="8">
        <v>2582980</v>
      </c>
      <c r="K34" s="8">
        <v>3509060</v>
      </c>
      <c r="L34" s="8">
        <v>884351</v>
      </c>
      <c r="M34" s="8">
        <v>3203688</v>
      </c>
      <c r="N34" s="8">
        <v>7597099</v>
      </c>
      <c r="O34" s="8">
        <v>-29266339</v>
      </c>
      <c r="P34" s="8">
        <v>33910325</v>
      </c>
      <c r="Q34" s="8">
        <v>-27663972</v>
      </c>
      <c r="R34" s="8">
        <v>-23019986</v>
      </c>
      <c r="S34" s="8"/>
      <c r="T34" s="8"/>
      <c r="U34" s="8"/>
      <c r="V34" s="8"/>
      <c r="W34" s="8">
        <v>-12839907</v>
      </c>
      <c r="X34" s="8">
        <v>31205114</v>
      </c>
      <c r="Y34" s="8">
        <v>-44045021</v>
      </c>
      <c r="Z34" s="2">
        <v>-141.15</v>
      </c>
      <c r="AA34" s="6">
        <v>40854243</v>
      </c>
    </row>
    <row r="35" spans="1:27" ht="12.75">
      <c r="A35" s="40" t="s">
        <v>58</v>
      </c>
      <c r="B35" s="32"/>
      <c r="C35" s="33">
        <f aca="true" t="shared" si="1" ref="C35:Y35">SUM(C24:C34)</f>
        <v>124253593773</v>
      </c>
      <c r="D35" s="33">
        <f>SUM(D24:D34)</f>
        <v>0</v>
      </c>
      <c r="E35" s="34">
        <f t="shared" si="1"/>
        <v>237300618549</v>
      </c>
      <c r="F35" s="35">
        <f t="shared" si="1"/>
        <v>245870302001</v>
      </c>
      <c r="G35" s="35">
        <f t="shared" si="1"/>
        <v>15753103945</v>
      </c>
      <c r="H35" s="35">
        <f t="shared" si="1"/>
        <v>17929274584</v>
      </c>
      <c r="I35" s="35">
        <f t="shared" si="1"/>
        <v>22970207852</v>
      </c>
      <c r="J35" s="35">
        <f t="shared" si="1"/>
        <v>56652586381</v>
      </c>
      <c r="K35" s="35">
        <f t="shared" si="1"/>
        <v>17927357192</v>
      </c>
      <c r="L35" s="35">
        <f t="shared" si="1"/>
        <v>15909457119</v>
      </c>
      <c r="M35" s="35">
        <f t="shared" si="1"/>
        <v>17810712936</v>
      </c>
      <c r="N35" s="35">
        <f t="shared" si="1"/>
        <v>51647527247</v>
      </c>
      <c r="O35" s="35">
        <f t="shared" si="1"/>
        <v>18068370473</v>
      </c>
      <c r="P35" s="35">
        <f t="shared" si="1"/>
        <v>19037650117</v>
      </c>
      <c r="Q35" s="35">
        <f t="shared" si="1"/>
        <v>15360924296</v>
      </c>
      <c r="R35" s="35">
        <f t="shared" si="1"/>
        <v>52466944886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160767058514</v>
      </c>
      <c r="X35" s="35">
        <f t="shared" si="1"/>
        <v>181758224388</v>
      </c>
      <c r="Y35" s="35">
        <f t="shared" si="1"/>
        <v>-20991165874</v>
      </c>
      <c r="Z35" s="36">
        <f>+IF(X35&lt;&gt;0,+(Y35/X35)*100,0)</f>
        <v>-11.548949680092646</v>
      </c>
      <c r="AA35" s="33">
        <f>SUM(AA24:AA34)</f>
        <v>245870302001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-4330826868</v>
      </c>
      <c r="D37" s="46">
        <f>+D21-D35</f>
        <v>0</v>
      </c>
      <c r="E37" s="47">
        <f t="shared" si="2"/>
        <v>14789895455</v>
      </c>
      <c r="F37" s="48">
        <f t="shared" si="2"/>
        <v>15437984022</v>
      </c>
      <c r="G37" s="48">
        <f t="shared" si="2"/>
        <v>11154924017</v>
      </c>
      <c r="H37" s="48">
        <f t="shared" si="2"/>
        <v>3115291517</v>
      </c>
      <c r="I37" s="48">
        <f t="shared" si="2"/>
        <v>-6214900733</v>
      </c>
      <c r="J37" s="48">
        <f t="shared" si="2"/>
        <v>8055314801</v>
      </c>
      <c r="K37" s="48">
        <f t="shared" si="2"/>
        <v>-1913116581</v>
      </c>
      <c r="L37" s="48">
        <f t="shared" si="2"/>
        <v>-1178393009</v>
      </c>
      <c r="M37" s="48">
        <f t="shared" si="2"/>
        <v>5690166148</v>
      </c>
      <c r="N37" s="48">
        <f t="shared" si="2"/>
        <v>2598656558</v>
      </c>
      <c r="O37" s="48">
        <f t="shared" si="2"/>
        <v>369117183</v>
      </c>
      <c r="P37" s="48">
        <f t="shared" si="2"/>
        <v>-3066750665</v>
      </c>
      <c r="Q37" s="48">
        <f t="shared" si="2"/>
        <v>7515894114</v>
      </c>
      <c r="R37" s="48">
        <f t="shared" si="2"/>
        <v>4818260632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15472231991</v>
      </c>
      <c r="X37" s="48">
        <f>IF(F21=F35,0,X21-X35)</f>
        <v>11506142859</v>
      </c>
      <c r="Y37" s="48">
        <f t="shared" si="2"/>
        <v>3966089132</v>
      </c>
      <c r="Z37" s="49">
        <f>+IF(X37&lt;&gt;0,+(Y37/X37)*100,0)</f>
        <v>34.46931939401188</v>
      </c>
      <c r="AA37" s="46">
        <f>+AA21-AA35</f>
        <v>15437984022</v>
      </c>
    </row>
    <row r="38" spans="1:27" ht="22.5" customHeight="1">
      <c r="A38" s="50" t="s">
        <v>60</v>
      </c>
      <c r="B38" s="29"/>
      <c r="C38" s="6">
        <v>7957637327</v>
      </c>
      <c r="D38" s="6"/>
      <c r="E38" s="7">
        <v>16398030213</v>
      </c>
      <c r="F38" s="8">
        <v>17480300396</v>
      </c>
      <c r="G38" s="8">
        <v>228022259</v>
      </c>
      <c r="H38" s="8">
        <v>178340845</v>
      </c>
      <c r="I38" s="8">
        <v>292709590</v>
      </c>
      <c r="J38" s="8">
        <v>699072694</v>
      </c>
      <c r="K38" s="8">
        <v>853595813</v>
      </c>
      <c r="L38" s="8">
        <v>727428289</v>
      </c>
      <c r="M38" s="8">
        <v>1193512421</v>
      </c>
      <c r="N38" s="8">
        <v>2774536523</v>
      </c>
      <c r="O38" s="8">
        <v>367581208</v>
      </c>
      <c r="P38" s="8">
        <v>698576348</v>
      </c>
      <c r="Q38" s="8">
        <v>846784268</v>
      </c>
      <c r="R38" s="8">
        <v>1912941824</v>
      </c>
      <c r="S38" s="8"/>
      <c r="T38" s="8"/>
      <c r="U38" s="8"/>
      <c r="V38" s="8"/>
      <c r="W38" s="8">
        <v>5386551041</v>
      </c>
      <c r="X38" s="8">
        <v>11830456825</v>
      </c>
      <c r="Y38" s="8">
        <v>-6443905784</v>
      </c>
      <c r="Z38" s="2">
        <v>-54.47</v>
      </c>
      <c r="AA38" s="6">
        <v>17480300396</v>
      </c>
    </row>
    <row r="39" spans="1:27" ht="57" customHeight="1">
      <c r="A39" s="50" t="s">
        <v>61</v>
      </c>
      <c r="B39" s="29"/>
      <c r="C39" s="28">
        <v>1555066247</v>
      </c>
      <c r="D39" s="28"/>
      <c r="E39" s="7">
        <v>1436499235</v>
      </c>
      <c r="F39" s="26">
        <v>696702802</v>
      </c>
      <c r="G39" s="26">
        <v>82814054</v>
      </c>
      <c r="H39" s="26">
        <v>138372413</v>
      </c>
      <c r="I39" s="26">
        <v>129928905</v>
      </c>
      <c r="J39" s="26">
        <v>351115372</v>
      </c>
      <c r="K39" s="26">
        <v>153264972</v>
      </c>
      <c r="L39" s="26">
        <v>37924828</v>
      </c>
      <c r="M39" s="26">
        <v>78900903</v>
      </c>
      <c r="N39" s="26">
        <v>270090703</v>
      </c>
      <c r="O39" s="26">
        <v>98057488</v>
      </c>
      <c r="P39" s="26">
        <v>113525164</v>
      </c>
      <c r="Q39" s="26">
        <v>55696524</v>
      </c>
      <c r="R39" s="26">
        <v>267279176</v>
      </c>
      <c r="S39" s="26"/>
      <c r="T39" s="26"/>
      <c r="U39" s="26"/>
      <c r="V39" s="26"/>
      <c r="W39" s="26">
        <v>888485251</v>
      </c>
      <c r="X39" s="26">
        <v>441541843</v>
      </c>
      <c r="Y39" s="26">
        <v>446943408</v>
      </c>
      <c r="Z39" s="27">
        <v>101.22</v>
      </c>
      <c r="AA39" s="28">
        <v>696702802</v>
      </c>
    </row>
    <row r="40" spans="1:27" ht="13.5">
      <c r="A40" s="23" t="s">
        <v>62</v>
      </c>
      <c r="B40" s="29"/>
      <c r="C40" s="51">
        <v>300461387</v>
      </c>
      <c r="D40" s="51"/>
      <c r="E40" s="7"/>
      <c r="F40" s="8"/>
      <c r="G40" s="52"/>
      <c r="H40" s="52"/>
      <c r="I40" s="52"/>
      <c r="J40" s="8"/>
      <c r="K40" s="52">
        <v>958900</v>
      </c>
      <c r="L40" s="52"/>
      <c r="M40" s="8"/>
      <c r="N40" s="52">
        <v>958900</v>
      </c>
      <c r="O40" s="52"/>
      <c r="P40" s="52"/>
      <c r="Q40" s="8">
        <v>-958900</v>
      </c>
      <c r="R40" s="52">
        <v>-958900</v>
      </c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5482338093</v>
      </c>
      <c r="D41" s="56">
        <f>SUM(D37:D40)</f>
        <v>0</v>
      </c>
      <c r="E41" s="57">
        <f t="shared" si="3"/>
        <v>32624424903</v>
      </c>
      <c r="F41" s="58">
        <f t="shared" si="3"/>
        <v>33614987220</v>
      </c>
      <c r="G41" s="58">
        <f t="shared" si="3"/>
        <v>11465760330</v>
      </c>
      <c r="H41" s="58">
        <f t="shared" si="3"/>
        <v>3432004775</v>
      </c>
      <c r="I41" s="58">
        <f t="shared" si="3"/>
        <v>-5792262238</v>
      </c>
      <c r="J41" s="58">
        <f t="shared" si="3"/>
        <v>9105502867</v>
      </c>
      <c r="K41" s="58">
        <f t="shared" si="3"/>
        <v>-905296896</v>
      </c>
      <c r="L41" s="58">
        <f t="shared" si="3"/>
        <v>-413039892</v>
      </c>
      <c r="M41" s="58">
        <f t="shared" si="3"/>
        <v>6962579472</v>
      </c>
      <c r="N41" s="58">
        <f t="shared" si="3"/>
        <v>5644242684</v>
      </c>
      <c r="O41" s="58">
        <f t="shared" si="3"/>
        <v>834755879</v>
      </c>
      <c r="P41" s="58">
        <f t="shared" si="3"/>
        <v>-2254649153</v>
      </c>
      <c r="Q41" s="58">
        <f t="shared" si="3"/>
        <v>8417416006</v>
      </c>
      <c r="R41" s="58">
        <f t="shared" si="3"/>
        <v>6997522732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21747268283</v>
      </c>
      <c r="X41" s="58">
        <f t="shared" si="3"/>
        <v>23778141527</v>
      </c>
      <c r="Y41" s="58">
        <f t="shared" si="3"/>
        <v>-2030873244</v>
      </c>
      <c r="Z41" s="59">
        <f>+IF(X41&lt;&gt;0,+(Y41/X41)*100,0)</f>
        <v>-8.540925041151556</v>
      </c>
      <c r="AA41" s="56">
        <f>SUM(AA37:AA40)</f>
        <v>33614987220</v>
      </c>
    </row>
    <row r="42" spans="1:27" ht="13.5">
      <c r="A42" s="23" t="s">
        <v>64</v>
      </c>
      <c r="B42" s="29"/>
      <c r="C42" s="51">
        <v>14338085</v>
      </c>
      <c r="D42" s="51"/>
      <c r="E42" s="60">
        <v>36196050</v>
      </c>
      <c r="F42" s="61">
        <v>49054050</v>
      </c>
      <c r="G42" s="61">
        <v>4816954</v>
      </c>
      <c r="H42" s="61">
        <v>14578038</v>
      </c>
      <c r="I42" s="61">
        <v>-4530681</v>
      </c>
      <c r="J42" s="61">
        <v>14864311</v>
      </c>
      <c r="K42" s="61">
        <v>7604660</v>
      </c>
      <c r="L42" s="61">
        <v>6102974</v>
      </c>
      <c r="M42" s="61">
        <v>2917612</v>
      </c>
      <c r="N42" s="61">
        <v>16625246</v>
      </c>
      <c r="O42" s="61"/>
      <c r="P42" s="61"/>
      <c r="Q42" s="61">
        <v>362738</v>
      </c>
      <c r="R42" s="61">
        <v>362738</v>
      </c>
      <c r="S42" s="61"/>
      <c r="T42" s="61"/>
      <c r="U42" s="61"/>
      <c r="V42" s="61"/>
      <c r="W42" s="61">
        <v>31852295</v>
      </c>
      <c r="X42" s="61">
        <v>39133869</v>
      </c>
      <c r="Y42" s="61">
        <v>-7281574</v>
      </c>
      <c r="Z42" s="62">
        <v>-18.61</v>
      </c>
      <c r="AA42" s="51">
        <v>49054050</v>
      </c>
    </row>
    <row r="43" spans="1:27" ht="13.5">
      <c r="A43" s="63" t="s">
        <v>65</v>
      </c>
      <c r="B43" s="29"/>
      <c r="C43" s="64">
        <f aca="true" t="shared" si="4" ref="C43:Y43">+C41-C42</f>
        <v>5468000008</v>
      </c>
      <c r="D43" s="64">
        <f>+D41-D42</f>
        <v>0</v>
      </c>
      <c r="E43" s="65">
        <f t="shared" si="4"/>
        <v>32588228853</v>
      </c>
      <c r="F43" s="66">
        <f t="shared" si="4"/>
        <v>33565933170</v>
      </c>
      <c r="G43" s="66">
        <f t="shared" si="4"/>
        <v>11460943376</v>
      </c>
      <c r="H43" s="66">
        <f t="shared" si="4"/>
        <v>3417426737</v>
      </c>
      <c r="I43" s="66">
        <f t="shared" si="4"/>
        <v>-5787731557</v>
      </c>
      <c r="J43" s="66">
        <f t="shared" si="4"/>
        <v>9090638556</v>
      </c>
      <c r="K43" s="66">
        <f t="shared" si="4"/>
        <v>-912901556</v>
      </c>
      <c r="L43" s="66">
        <f t="shared" si="4"/>
        <v>-419142866</v>
      </c>
      <c r="M43" s="66">
        <f t="shared" si="4"/>
        <v>6959661860</v>
      </c>
      <c r="N43" s="66">
        <f t="shared" si="4"/>
        <v>5627617438</v>
      </c>
      <c r="O43" s="66">
        <f t="shared" si="4"/>
        <v>834755879</v>
      </c>
      <c r="P43" s="66">
        <f t="shared" si="4"/>
        <v>-2254649153</v>
      </c>
      <c r="Q43" s="66">
        <f t="shared" si="4"/>
        <v>8417053268</v>
      </c>
      <c r="R43" s="66">
        <f t="shared" si="4"/>
        <v>6997159994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21715415988</v>
      </c>
      <c r="X43" s="66">
        <f t="shared" si="4"/>
        <v>23739007658</v>
      </c>
      <c r="Y43" s="66">
        <f t="shared" si="4"/>
        <v>-2023591670</v>
      </c>
      <c r="Z43" s="67">
        <f>+IF(X43&lt;&gt;0,+(Y43/X43)*100,0)</f>
        <v>-8.524331341702286</v>
      </c>
      <c r="AA43" s="64">
        <f>+AA41-AA42</f>
        <v>33565933170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5468000008</v>
      </c>
      <c r="D45" s="56">
        <f>SUM(D43:D44)</f>
        <v>0</v>
      </c>
      <c r="E45" s="57">
        <f t="shared" si="5"/>
        <v>32588228853</v>
      </c>
      <c r="F45" s="58">
        <f t="shared" si="5"/>
        <v>33565933170</v>
      </c>
      <c r="G45" s="58">
        <f t="shared" si="5"/>
        <v>11460943376</v>
      </c>
      <c r="H45" s="58">
        <f t="shared" si="5"/>
        <v>3417426737</v>
      </c>
      <c r="I45" s="58">
        <f t="shared" si="5"/>
        <v>-5787731557</v>
      </c>
      <c r="J45" s="58">
        <f t="shared" si="5"/>
        <v>9090638556</v>
      </c>
      <c r="K45" s="58">
        <f t="shared" si="5"/>
        <v>-912901556</v>
      </c>
      <c r="L45" s="58">
        <f t="shared" si="5"/>
        <v>-419142866</v>
      </c>
      <c r="M45" s="58">
        <f t="shared" si="5"/>
        <v>6959661860</v>
      </c>
      <c r="N45" s="58">
        <f t="shared" si="5"/>
        <v>5627617438</v>
      </c>
      <c r="O45" s="58">
        <f t="shared" si="5"/>
        <v>834755879</v>
      </c>
      <c r="P45" s="58">
        <f t="shared" si="5"/>
        <v>-2254649153</v>
      </c>
      <c r="Q45" s="58">
        <f t="shared" si="5"/>
        <v>8417053268</v>
      </c>
      <c r="R45" s="58">
        <f t="shared" si="5"/>
        <v>6997159994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21715415988</v>
      </c>
      <c r="X45" s="58">
        <f t="shared" si="5"/>
        <v>23739007658</v>
      </c>
      <c r="Y45" s="58">
        <f t="shared" si="5"/>
        <v>-2023591670</v>
      </c>
      <c r="Z45" s="59">
        <f>+IF(X45&lt;&gt;0,+(Y45/X45)*100,0)</f>
        <v>-8.524331341702286</v>
      </c>
      <c r="AA45" s="56">
        <f>SUM(AA43:AA44)</f>
        <v>33565933170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5468000008</v>
      </c>
      <c r="D47" s="71">
        <f>SUM(D45:D46)</f>
        <v>0</v>
      </c>
      <c r="E47" s="72">
        <f t="shared" si="6"/>
        <v>32588228853</v>
      </c>
      <c r="F47" s="73">
        <f t="shared" si="6"/>
        <v>33565933170</v>
      </c>
      <c r="G47" s="73">
        <f t="shared" si="6"/>
        <v>11460943376</v>
      </c>
      <c r="H47" s="74">
        <f t="shared" si="6"/>
        <v>3417426737</v>
      </c>
      <c r="I47" s="74">
        <f t="shared" si="6"/>
        <v>-5787731557</v>
      </c>
      <c r="J47" s="74">
        <f t="shared" si="6"/>
        <v>9090638556</v>
      </c>
      <c r="K47" s="74">
        <f t="shared" si="6"/>
        <v>-912901556</v>
      </c>
      <c r="L47" s="74">
        <f t="shared" si="6"/>
        <v>-419142866</v>
      </c>
      <c r="M47" s="73">
        <f t="shared" si="6"/>
        <v>6959661860</v>
      </c>
      <c r="N47" s="73">
        <f t="shared" si="6"/>
        <v>5627617438</v>
      </c>
      <c r="O47" s="74">
        <f t="shared" si="6"/>
        <v>834755879</v>
      </c>
      <c r="P47" s="74">
        <f t="shared" si="6"/>
        <v>-2254649153</v>
      </c>
      <c r="Q47" s="74">
        <f t="shared" si="6"/>
        <v>8417053268</v>
      </c>
      <c r="R47" s="74">
        <f t="shared" si="6"/>
        <v>6997159994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21715415988</v>
      </c>
      <c r="X47" s="74">
        <f t="shared" si="6"/>
        <v>23739007658</v>
      </c>
      <c r="Y47" s="74">
        <f t="shared" si="6"/>
        <v>-2023591670</v>
      </c>
      <c r="Z47" s="75">
        <f>+IF(X47&lt;&gt;0,+(Y47/X47)*100,0)</f>
        <v>-8.524331341702286</v>
      </c>
      <c r="AA47" s="76">
        <f>SUM(AA45:AA46)</f>
        <v>33565933170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 password="F954" sheet="1"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78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1295502965</v>
      </c>
      <c r="D5" s="6"/>
      <c r="E5" s="7">
        <v>1552050927</v>
      </c>
      <c r="F5" s="8">
        <v>1552050927</v>
      </c>
      <c r="G5" s="8">
        <v>231657499</v>
      </c>
      <c r="H5" s="8">
        <v>115322517</v>
      </c>
      <c r="I5" s="8">
        <v>111950890</v>
      </c>
      <c r="J5" s="8">
        <v>458930906</v>
      </c>
      <c r="K5" s="8">
        <v>93506292</v>
      </c>
      <c r="L5" s="8">
        <v>113680101</v>
      </c>
      <c r="M5" s="8">
        <v>111760689</v>
      </c>
      <c r="N5" s="8">
        <v>318947082</v>
      </c>
      <c r="O5" s="8">
        <v>110460728</v>
      </c>
      <c r="P5" s="8">
        <v>113149845</v>
      </c>
      <c r="Q5" s="8">
        <v>110648441</v>
      </c>
      <c r="R5" s="8">
        <v>334259014</v>
      </c>
      <c r="S5" s="8"/>
      <c r="T5" s="8"/>
      <c r="U5" s="8"/>
      <c r="V5" s="8"/>
      <c r="W5" s="8">
        <v>1112137002</v>
      </c>
      <c r="X5" s="8">
        <v>1164038193</v>
      </c>
      <c r="Y5" s="8">
        <v>-51901191</v>
      </c>
      <c r="Z5" s="2">
        <v>-4.46</v>
      </c>
      <c r="AA5" s="6">
        <v>1552050927</v>
      </c>
    </row>
    <row r="6" spans="1:27" ht="13.5">
      <c r="A6" s="23" t="s">
        <v>32</v>
      </c>
      <c r="B6" s="24"/>
      <c r="C6" s="6">
        <v>1783481082</v>
      </c>
      <c r="D6" s="6"/>
      <c r="E6" s="7">
        <v>2161342096</v>
      </c>
      <c r="F6" s="8">
        <v>2110128954</v>
      </c>
      <c r="G6" s="8">
        <v>163166701</v>
      </c>
      <c r="H6" s="8">
        <v>162982831</v>
      </c>
      <c r="I6" s="8">
        <v>174329687</v>
      </c>
      <c r="J6" s="8">
        <v>500479219</v>
      </c>
      <c r="K6" s="8">
        <v>160743811</v>
      </c>
      <c r="L6" s="8">
        <v>138898796</v>
      </c>
      <c r="M6" s="8">
        <v>163118193</v>
      </c>
      <c r="N6" s="8">
        <v>462760800</v>
      </c>
      <c r="O6" s="8">
        <v>140046510</v>
      </c>
      <c r="P6" s="8">
        <v>161784113</v>
      </c>
      <c r="Q6" s="8">
        <v>48568199</v>
      </c>
      <c r="R6" s="8">
        <v>350398822</v>
      </c>
      <c r="S6" s="8"/>
      <c r="T6" s="8"/>
      <c r="U6" s="8"/>
      <c r="V6" s="8"/>
      <c r="W6" s="8">
        <v>1313638841</v>
      </c>
      <c r="X6" s="8">
        <v>1582596639</v>
      </c>
      <c r="Y6" s="8">
        <v>-268957798</v>
      </c>
      <c r="Z6" s="2">
        <v>-16.99</v>
      </c>
      <c r="AA6" s="6">
        <v>2110128954</v>
      </c>
    </row>
    <row r="7" spans="1:27" ht="13.5">
      <c r="A7" s="25" t="s">
        <v>33</v>
      </c>
      <c r="B7" s="24"/>
      <c r="C7" s="6">
        <v>503580318</v>
      </c>
      <c r="D7" s="6"/>
      <c r="E7" s="7">
        <v>583148545</v>
      </c>
      <c r="F7" s="8">
        <v>583148545</v>
      </c>
      <c r="G7" s="8">
        <v>36273920</v>
      </c>
      <c r="H7" s="8">
        <v>34342692</v>
      </c>
      <c r="I7" s="8">
        <v>58053054</v>
      </c>
      <c r="J7" s="8">
        <v>128669666</v>
      </c>
      <c r="K7" s="8">
        <v>31494423</v>
      </c>
      <c r="L7" s="8">
        <v>45509759</v>
      </c>
      <c r="M7" s="8">
        <v>57569827</v>
      </c>
      <c r="N7" s="8">
        <v>134574009</v>
      </c>
      <c r="O7" s="8">
        <v>46708905</v>
      </c>
      <c r="P7" s="8">
        <v>106242454</v>
      </c>
      <c r="Q7" s="8">
        <v>36890536</v>
      </c>
      <c r="R7" s="8">
        <v>189841895</v>
      </c>
      <c r="S7" s="8"/>
      <c r="T7" s="8"/>
      <c r="U7" s="8"/>
      <c r="V7" s="8"/>
      <c r="W7" s="8">
        <v>453085570</v>
      </c>
      <c r="X7" s="8">
        <v>437361408</v>
      </c>
      <c r="Y7" s="8">
        <v>15724162</v>
      </c>
      <c r="Z7" s="2">
        <v>3.6</v>
      </c>
      <c r="AA7" s="6">
        <v>583148545</v>
      </c>
    </row>
    <row r="8" spans="1:27" ht="13.5">
      <c r="A8" s="25" t="s">
        <v>34</v>
      </c>
      <c r="B8" s="24"/>
      <c r="C8" s="6">
        <v>328922573</v>
      </c>
      <c r="D8" s="6"/>
      <c r="E8" s="7">
        <v>363587047</v>
      </c>
      <c r="F8" s="8">
        <v>363587047</v>
      </c>
      <c r="G8" s="8">
        <v>36550159</v>
      </c>
      <c r="H8" s="8">
        <v>32548869</v>
      </c>
      <c r="I8" s="8">
        <v>30360627</v>
      </c>
      <c r="J8" s="8">
        <v>99459655</v>
      </c>
      <c r="K8" s="8">
        <v>29167976</v>
      </c>
      <c r="L8" s="8">
        <v>29330880</v>
      </c>
      <c r="M8" s="8">
        <v>30987233</v>
      </c>
      <c r="N8" s="8">
        <v>89486089</v>
      </c>
      <c r="O8" s="8">
        <v>28786156</v>
      </c>
      <c r="P8" s="8">
        <v>30001565</v>
      </c>
      <c r="Q8" s="8">
        <v>29313398</v>
      </c>
      <c r="R8" s="8">
        <v>88101119</v>
      </c>
      <c r="S8" s="8"/>
      <c r="T8" s="8"/>
      <c r="U8" s="8"/>
      <c r="V8" s="8"/>
      <c r="W8" s="8">
        <v>277046863</v>
      </c>
      <c r="X8" s="8">
        <v>272690262</v>
      </c>
      <c r="Y8" s="8">
        <v>4356601</v>
      </c>
      <c r="Z8" s="2">
        <v>1.6</v>
      </c>
      <c r="AA8" s="6">
        <v>363587047</v>
      </c>
    </row>
    <row r="9" spans="1:27" ht="13.5">
      <c r="A9" s="25" t="s">
        <v>35</v>
      </c>
      <c r="B9" s="24"/>
      <c r="C9" s="6">
        <v>251916126</v>
      </c>
      <c r="D9" s="6"/>
      <c r="E9" s="7">
        <v>310977934</v>
      </c>
      <c r="F9" s="8">
        <v>310977934</v>
      </c>
      <c r="G9" s="8">
        <v>22883347</v>
      </c>
      <c r="H9" s="8">
        <v>22689773</v>
      </c>
      <c r="I9" s="8">
        <v>22635657</v>
      </c>
      <c r="J9" s="8">
        <v>68208777</v>
      </c>
      <c r="K9" s="8">
        <v>22636768</v>
      </c>
      <c r="L9" s="8">
        <v>22735888</v>
      </c>
      <c r="M9" s="8">
        <v>22792733</v>
      </c>
      <c r="N9" s="8">
        <v>68165389</v>
      </c>
      <c r="O9" s="8">
        <v>22744490</v>
      </c>
      <c r="P9" s="8">
        <v>22781309</v>
      </c>
      <c r="Q9" s="8">
        <v>22547716</v>
      </c>
      <c r="R9" s="8">
        <v>68073515</v>
      </c>
      <c r="S9" s="8"/>
      <c r="T9" s="8"/>
      <c r="U9" s="8"/>
      <c r="V9" s="8"/>
      <c r="W9" s="8">
        <v>204447681</v>
      </c>
      <c r="X9" s="8">
        <v>233233452</v>
      </c>
      <c r="Y9" s="8">
        <v>-28785771</v>
      </c>
      <c r="Z9" s="2">
        <v>-12.34</v>
      </c>
      <c r="AA9" s="6">
        <v>310977934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22504973</v>
      </c>
      <c r="D11" s="6"/>
      <c r="E11" s="7">
        <v>19213628</v>
      </c>
      <c r="F11" s="8">
        <v>19213628</v>
      </c>
      <c r="G11" s="8">
        <v>1425935</v>
      </c>
      <c r="H11" s="8">
        <v>1595805</v>
      </c>
      <c r="I11" s="8">
        <v>1463005</v>
      </c>
      <c r="J11" s="8">
        <v>4484745</v>
      </c>
      <c r="K11" s="8">
        <v>1645747</v>
      </c>
      <c r="L11" s="8">
        <v>1632076</v>
      </c>
      <c r="M11" s="8">
        <v>1505621</v>
      </c>
      <c r="N11" s="8">
        <v>4783444</v>
      </c>
      <c r="O11" s="8">
        <v>1890999</v>
      </c>
      <c r="P11" s="8">
        <v>2523830</v>
      </c>
      <c r="Q11" s="8">
        <v>1654742</v>
      </c>
      <c r="R11" s="8">
        <v>6069571</v>
      </c>
      <c r="S11" s="8"/>
      <c r="T11" s="8"/>
      <c r="U11" s="8"/>
      <c r="V11" s="8"/>
      <c r="W11" s="8">
        <v>15337760</v>
      </c>
      <c r="X11" s="8">
        <v>14410197</v>
      </c>
      <c r="Y11" s="8">
        <v>927563</v>
      </c>
      <c r="Z11" s="2">
        <v>6.44</v>
      </c>
      <c r="AA11" s="6">
        <v>19213628</v>
      </c>
    </row>
    <row r="12" spans="1:27" ht="13.5">
      <c r="A12" s="25" t="s">
        <v>37</v>
      </c>
      <c r="B12" s="29"/>
      <c r="C12" s="6">
        <v>98690424</v>
      </c>
      <c r="D12" s="6"/>
      <c r="E12" s="7">
        <v>110024611</v>
      </c>
      <c r="F12" s="8">
        <v>89553754</v>
      </c>
      <c r="G12" s="8">
        <v>1518783</v>
      </c>
      <c r="H12" s="8">
        <v>8725148</v>
      </c>
      <c r="I12" s="8">
        <v>7512847</v>
      </c>
      <c r="J12" s="8">
        <v>17756778</v>
      </c>
      <c r="K12" s="8">
        <v>6581355</v>
      </c>
      <c r="L12" s="8">
        <v>4914229</v>
      </c>
      <c r="M12" s="8">
        <v>3868802</v>
      </c>
      <c r="N12" s="8">
        <v>15364386</v>
      </c>
      <c r="O12" s="8">
        <v>6686427</v>
      </c>
      <c r="P12" s="8">
        <v>5622914</v>
      </c>
      <c r="Q12" s="8">
        <v>5224716</v>
      </c>
      <c r="R12" s="8">
        <v>17534057</v>
      </c>
      <c r="S12" s="8"/>
      <c r="T12" s="8"/>
      <c r="U12" s="8"/>
      <c r="V12" s="8"/>
      <c r="W12" s="8">
        <v>50655221</v>
      </c>
      <c r="X12" s="8">
        <v>67165299</v>
      </c>
      <c r="Y12" s="8">
        <v>-16510078</v>
      </c>
      <c r="Z12" s="2">
        <v>-24.58</v>
      </c>
      <c r="AA12" s="6">
        <v>89553754</v>
      </c>
    </row>
    <row r="13" spans="1:27" ht="13.5">
      <c r="A13" s="23" t="s">
        <v>38</v>
      </c>
      <c r="B13" s="29"/>
      <c r="C13" s="6">
        <v>67093405</v>
      </c>
      <c r="D13" s="6"/>
      <c r="E13" s="7">
        <v>59464733</v>
      </c>
      <c r="F13" s="8">
        <v>80964733</v>
      </c>
      <c r="G13" s="8">
        <v>6855281</v>
      </c>
      <c r="H13" s="8">
        <v>6792700</v>
      </c>
      <c r="I13" s="8">
        <v>7102050</v>
      </c>
      <c r="J13" s="8">
        <v>20750031</v>
      </c>
      <c r="K13" s="8">
        <v>9612559</v>
      </c>
      <c r="L13" s="8">
        <v>8595847</v>
      </c>
      <c r="M13" s="8">
        <v>9269598</v>
      </c>
      <c r="N13" s="8">
        <v>27478004</v>
      </c>
      <c r="O13" s="8">
        <v>9462423</v>
      </c>
      <c r="P13" s="8">
        <v>9332931</v>
      </c>
      <c r="Q13" s="8">
        <v>9321337</v>
      </c>
      <c r="R13" s="8">
        <v>28116691</v>
      </c>
      <c r="S13" s="8"/>
      <c r="T13" s="8"/>
      <c r="U13" s="8"/>
      <c r="V13" s="8"/>
      <c r="W13" s="8">
        <v>76344726</v>
      </c>
      <c r="X13" s="8">
        <v>60723522</v>
      </c>
      <c r="Y13" s="8">
        <v>15621204</v>
      </c>
      <c r="Z13" s="2">
        <v>25.73</v>
      </c>
      <c r="AA13" s="6">
        <v>80964733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24938282</v>
      </c>
      <c r="D15" s="6"/>
      <c r="E15" s="7">
        <v>18134443</v>
      </c>
      <c r="F15" s="8">
        <v>18134443</v>
      </c>
      <c r="G15" s="8">
        <v>186766</v>
      </c>
      <c r="H15" s="8">
        <v>2697803</v>
      </c>
      <c r="I15" s="8">
        <v>1047247</v>
      </c>
      <c r="J15" s="8">
        <v>3931816</v>
      </c>
      <c r="K15" s="8">
        <v>1724051</v>
      </c>
      <c r="L15" s="8">
        <v>913229</v>
      </c>
      <c r="M15" s="8">
        <v>1385026</v>
      </c>
      <c r="N15" s="8">
        <v>4022306</v>
      </c>
      <c r="O15" s="8">
        <v>1043822</v>
      </c>
      <c r="P15" s="8">
        <v>782182</v>
      </c>
      <c r="Q15" s="8">
        <v>1199074</v>
      </c>
      <c r="R15" s="8">
        <v>3025078</v>
      </c>
      <c r="S15" s="8"/>
      <c r="T15" s="8"/>
      <c r="U15" s="8"/>
      <c r="V15" s="8"/>
      <c r="W15" s="8">
        <v>10979200</v>
      </c>
      <c r="X15" s="8">
        <v>13600809</v>
      </c>
      <c r="Y15" s="8">
        <v>-2621609</v>
      </c>
      <c r="Z15" s="2">
        <v>-19.28</v>
      </c>
      <c r="AA15" s="6">
        <v>18134443</v>
      </c>
    </row>
    <row r="16" spans="1:27" ht="13.5">
      <c r="A16" s="23" t="s">
        <v>41</v>
      </c>
      <c r="B16" s="29"/>
      <c r="C16" s="6">
        <v>15156416</v>
      </c>
      <c r="D16" s="6"/>
      <c r="E16" s="7">
        <v>15955025</v>
      </c>
      <c r="F16" s="8">
        <v>15955025</v>
      </c>
      <c r="G16" s="8">
        <v>337790</v>
      </c>
      <c r="H16" s="8">
        <v>1734060</v>
      </c>
      <c r="I16" s="8">
        <v>829383</v>
      </c>
      <c r="J16" s="8">
        <v>2901233</v>
      </c>
      <c r="K16" s="8">
        <v>1194448</v>
      </c>
      <c r="L16" s="8">
        <v>631076</v>
      </c>
      <c r="M16" s="8">
        <v>1323788</v>
      </c>
      <c r="N16" s="8">
        <v>3149312</v>
      </c>
      <c r="O16" s="8">
        <v>687140</v>
      </c>
      <c r="P16" s="8">
        <v>788574</v>
      </c>
      <c r="Q16" s="8">
        <v>2905662</v>
      </c>
      <c r="R16" s="8">
        <v>4381376</v>
      </c>
      <c r="S16" s="8"/>
      <c r="T16" s="8"/>
      <c r="U16" s="8"/>
      <c r="V16" s="8"/>
      <c r="W16" s="8">
        <v>10431921</v>
      </c>
      <c r="X16" s="8">
        <v>11966229</v>
      </c>
      <c r="Y16" s="8">
        <v>-1534308</v>
      </c>
      <c r="Z16" s="2">
        <v>-12.82</v>
      </c>
      <c r="AA16" s="6">
        <v>15955025</v>
      </c>
    </row>
    <row r="17" spans="1:27" ht="13.5">
      <c r="A17" s="23" t="s">
        <v>42</v>
      </c>
      <c r="B17" s="29"/>
      <c r="C17" s="6">
        <v>26817734</v>
      </c>
      <c r="D17" s="6"/>
      <c r="E17" s="7">
        <v>34333894</v>
      </c>
      <c r="F17" s="8">
        <v>33838894</v>
      </c>
      <c r="G17" s="8">
        <v>560748</v>
      </c>
      <c r="H17" s="8">
        <v>4734475</v>
      </c>
      <c r="I17" s="8">
        <v>229429</v>
      </c>
      <c r="J17" s="8">
        <v>5524652</v>
      </c>
      <c r="K17" s="8">
        <v>-149985</v>
      </c>
      <c r="L17" s="8">
        <v>-5803422</v>
      </c>
      <c r="M17" s="8">
        <v>7159322</v>
      </c>
      <c r="N17" s="8">
        <v>1205915</v>
      </c>
      <c r="O17" s="8">
        <v>7207159</v>
      </c>
      <c r="P17" s="8">
        <v>3074919</v>
      </c>
      <c r="Q17" s="8">
        <v>943400</v>
      </c>
      <c r="R17" s="8">
        <v>11225478</v>
      </c>
      <c r="S17" s="8"/>
      <c r="T17" s="8"/>
      <c r="U17" s="8"/>
      <c r="V17" s="8"/>
      <c r="W17" s="8">
        <v>17956045</v>
      </c>
      <c r="X17" s="8">
        <v>25379163</v>
      </c>
      <c r="Y17" s="8">
        <v>-7423118</v>
      </c>
      <c r="Z17" s="2">
        <v>-29.25</v>
      </c>
      <c r="AA17" s="6">
        <v>33838894</v>
      </c>
    </row>
    <row r="18" spans="1:27" ht="13.5">
      <c r="A18" s="23" t="s">
        <v>43</v>
      </c>
      <c r="B18" s="29"/>
      <c r="C18" s="6">
        <v>921187160</v>
      </c>
      <c r="D18" s="6"/>
      <c r="E18" s="7">
        <v>1136152437</v>
      </c>
      <c r="F18" s="8">
        <v>1239196995</v>
      </c>
      <c r="G18" s="8">
        <v>353095999</v>
      </c>
      <c r="H18" s="8">
        <v>4328652</v>
      </c>
      <c r="I18" s="8">
        <v>4374728</v>
      </c>
      <c r="J18" s="8">
        <v>361799379</v>
      </c>
      <c r="K18" s="8">
        <v>5800114</v>
      </c>
      <c r="L18" s="8">
        <v>23660812</v>
      </c>
      <c r="M18" s="8">
        <v>325928012</v>
      </c>
      <c r="N18" s="8">
        <v>355388938</v>
      </c>
      <c r="O18" s="8">
        <v>7321485</v>
      </c>
      <c r="P18" s="8">
        <v>26545894</v>
      </c>
      <c r="Q18" s="8">
        <v>247914466</v>
      </c>
      <c r="R18" s="8">
        <v>281781845</v>
      </c>
      <c r="S18" s="8"/>
      <c r="T18" s="8"/>
      <c r="U18" s="8"/>
      <c r="V18" s="8"/>
      <c r="W18" s="8">
        <v>998970162</v>
      </c>
      <c r="X18" s="8">
        <v>929397654</v>
      </c>
      <c r="Y18" s="8">
        <v>69572508</v>
      </c>
      <c r="Z18" s="2">
        <v>7.49</v>
      </c>
      <c r="AA18" s="6">
        <v>1239196995</v>
      </c>
    </row>
    <row r="19" spans="1:27" ht="13.5">
      <c r="A19" s="23" t="s">
        <v>44</v>
      </c>
      <c r="B19" s="29"/>
      <c r="C19" s="6">
        <v>690402990</v>
      </c>
      <c r="D19" s="6"/>
      <c r="E19" s="7">
        <v>778623144</v>
      </c>
      <c r="F19" s="26">
        <v>729435304</v>
      </c>
      <c r="G19" s="26">
        <v>29857040</v>
      </c>
      <c r="H19" s="26">
        <v>191661625</v>
      </c>
      <c r="I19" s="26">
        <v>10031790</v>
      </c>
      <c r="J19" s="26">
        <v>231550455</v>
      </c>
      <c r="K19" s="26">
        <v>12200921</v>
      </c>
      <c r="L19" s="26">
        <v>11403828</v>
      </c>
      <c r="M19" s="26">
        <v>193506166</v>
      </c>
      <c r="N19" s="26">
        <v>217110915</v>
      </c>
      <c r="O19" s="26">
        <v>30548760</v>
      </c>
      <c r="P19" s="26">
        <v>10758971</v>
      </c>
      <c r="Q19" s="26">
        <v>193111604</v>
      </c>
      <c r="R19" s="26">
        <v>234419335</v>
      </c>
      <c r="S19" s="26"/>
      <c r="T19" s="26"/>
      <c r="U19" s="26"/>
      <c r="V19" s="26"/>
      <c r="W19" s="26">
        <v>683080705</v>
      </c>
      <c r="X19" s="26">
        <v>547076268</v>
      </c>
      <c r="Y19" s="26">
        <v>136004437</v>
      </c>
      <c r="Z19" s="27">
        <v>24.86</v>
      </c>
      <c r="AA19" s="28">
        <v>729435304</v>
      </c>
    </row>
    <row r="20" spans="1:27" ht="13.5">
      <c r="A20" s="23" t="s">
        <v>45</v>
      </c>
      <c r="B20" s="29"/>
      <c r="C20" s="6">
        <v>10517874</v>
      </c>
      <c r="D20" s="6"/>
      <c r="E20" s="7"/>
      <c r="F20" s="8"/>
      <c r="G20" s="8"/>
      <c r="H20" s="8">
        <v>3098720</v>
      </c>
      <c r="I20" s="30">
        <v>1933575</v>
      </c>
      <c r="J20" s="8">
        <v>5032295</v>
      </c>
      <c r="K20" s="8">
        <v>412080</v>
      </c>
      <c r="L20" s="8">
        <v>258637</v>
      </c>
      <c r="M20" s="8">
        <v>818932</v>
      </c>
      <c r="N20" s="8">
        <v>1489649</v>
      </c>
      <c r="O20" s="8">
        <v>182231</v>
      </c>
      <c r="P20" s="30"/>
      <c r="Q20" s="8">
        <v>74522</v>
      </c>
      <c r="R20" s="8">
        <v>256753</v>
      </c>
      <c r="S20" s="8"/>
      <c r="T20" s="8"/>
      <c r="U20" s="8"/>
      <c r="V20" s="8"/>
      <c r="W20" s="30">
        <v>6778697</v>
      </c>
      <c r="X20" s="8"/>
      <c r="Y20" s="8">
        <v>6778697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6040712322</v>
      </c>
      <c r="D21" s="33">
        <f t="shared" si="0"/>
        <v>0</v>
      </c>
      <c r="E21" s="34">
        <f t="shared" si="0"/>
        <v>7143008464</v>
      </c>
      <c r="F21" s="35">
        <f t="shared" si="0"/>
        <v>7146186183</v>
      </c>
      <c r="G21" s="35">
        <f t="shared" si="0"/>
        <v>884369968</v>
      </c>
      <c r="H21" s="35">
        <f t="shared" si="0"/>
        <v>593255670</v>
      </c>
      <c r="I21" s="35">
        <f t="shared" si="0"/>
        <v>431853969</v>
      </c>
      <c r="J21" s="35">
        <f t="shared" si="0"/>
        <v>1909479607</v>
      </c>
      <c r="K21" s="35">
        <f t="shared" si="0"/>
        <v>376570560</v>
      </c>
      <c r="L21" s="35">
        <f t="shared" si="0"/>
        <v>396361736</v>
      </c>
      <c r="M21" s="35">
        <f t="shared" si="0"/>
        <v>930993942</v>
      </c>
      <c r="N21" s="35">
        <f t="shared" si="0"/>
        <v>1703926238</v>
      </c>
      <c r="O21" s="35">
        <f t="shared" si="0"/>
        <v>413777235</v>
      </c>
      <c r="P21" s="35">
        <f t="shared" si="0"/>
        <v>493389501</v>
      </c>
      <c r="Q21" s="35">
        <f t="shared" si="0"/>
        <v>710317813</v>
      </c>
      <c r="R21" s="35">
        <f t="shared" si="0"/>
        <v>1617484549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5230890394</v>
      </c>
      <c r="X21" s="35">
        <f t="shared" si="0"/>
        <v>5359639095</v>
      </c>
      <c r="Y21" s="35">
        <f t="shared" si="0"/>
        <v>-128748701</v>
      </c>
      <c r="Z21" s="36">
        <f>+IF(X21&lt;&gt;0,+(Y21/X21)*100,0)</f>
        <v>-2.4021897504275893</v>
      </c>
      <c r="AA21" s="33">
        <f>SUM(AA5:AA20)</f>
        <v>7146186183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2049371592</v>
      </c>
      <c r="D24" s="6"/>
      <c r="E24" s="7">
        <v>2259758947</v>
      </c>
      <c r="F24" s="8">
        <v>2275672782</v>
      </c>
      <c r="G24" s="8">
        <v>178176802</v>
      </c>
      <c r="H24" s="8">
        <v>164152298</v>
      </c>
      <c r="I24" s="8">
        <v>189093817</v>
      </c>
      <c r="J24" s="8">
        <v>531422917</v>
      </c>
      <c r="K24" s="8">
        <v>178585996</v>
      </c>
      <c r="L24" s="8">
        <v>187193896</v>
      </c>
      <c r="M24" s="8">
        <v>183741110</v>
      </c>
      <c r="N24" s="8">
        <v>549521002</v>
      </c>
      <c r="O24" s="8">
        <v>202699456</v>
      </c>
      <c r="P24" s="8">
        <v>180091097</v>
      </c>
      <c r="Q24" s="8">
        <v>181901462</v>
      </c>
      <c r="R24" s="8">
        <v>564692015</v>
      </c>
      <c r="S24" s="8"/>
      <c r="T24" s="8"/>
      <c r="U24" s="8"/>
      <c r="V24" s="8"/>
      <c r="W24" s="8">
        <v>1645635934</v>
      </c>
      <c r="X24" s="8">
        <v>1706750793</v>
      </c>
      <c r="Y24" s="8">
        <v>-61114859</v>
      </c>
      <c r="Z24" s="2">
        <v>-3.58</v>
      </c>
      <c r="AA24" s="6">
        <v>2275672782</v>
      </c>
    </row>
    <row r="25" spans="1:27" ht="13.5">
      <c r="A25" s="25" t="s">
        <v>49</v>
      </c>
      <c r="B25" s="24"/>
      <c r="C25" s="6">
        <v>62315521</v>
      </c>
      <c r="D25" s="6"/>
      <c r="E25" s="7">
        <v>68485444</v>
      </c>
      <c r="F25" s="8">
        <v>68485444</v>
      </c>
      <c r="G25" s="8">
        <v>5110062</v>
      </c>
      <c r="H25" s="8">
        <v>5110062</v>
      </c>
      <c r="I25" s="8">
        <v>5137046</v>
      </c>
      <c r="J25" s="8">
        <v>15357170</v>
      </c>
      <c r="K25" s="8">
        <v>5113424</v>
      </c>
      <c r="L25" s="8">
        <v>5282907</v>
      </c>
      <c r="M25" s="8">
        <v>5244565</v>
      </c>
      <c r="N25" s="8">
        <v>15640896</v>
      </c>
      <c r="O25" s="8">
        <v>5244563</v>
      </c>
      <c r="P25" s="8">
        <v>5244564</v>
      </c>
      <c r="Q25" s="8">
        <v>5244563</v>
      </c>
      <c r="R25" s="8">
        <v>15733690</v>
      </c>
      <c r="S25" s="8"/>
      <c r="T25" s="8"/>
      <c r="U25" s="8"/>
      <c r="V25" s="8"/>
      <c r="W25" s="8">
        <v>46731756</v>
      </c>
      <c r="X25" s="8">
        <v>51363936</v>
      </c>
      <c r="Y25" s="8">
        <v>-4632180</v>
      </c>
      <c r="Z25" s="2">
        <v>-9.02</v>
      </c>
      <c r="AA25" s="6">
        <v>68485444</v>
      </c>
    </row>
    <row r="26" spans="1:27" ht="13.5">
      <c r="A26" s="25" t="s">
        <v>50</v>
      </c>
      <c r="B26" s="24"/>
      <c r="C26" s="6">
        <v>373182710</v>
      </c>
      <c r="D26" s="6"/>
      <c r="E26" s="7">
        <v>372832991</v>
      </c>
      <c r="F26" s="8">
        <v>368992005</v>
      </c>
      <c r="G26" s="8">
        <v>-1097480</v>
      </c>
      <c r="H26" s="8">
        <v>61931235</v>
      </c>
      <c r="I26" s="8">
        <v>31075445</v>
      </c>
      <c r="J26" s="8">
        <v>91909200</v>
      </c>
      <c r="K26" s="8">
        <v>20566252</v>
      </c>
      <c r="L26" s="8">
        <v>42901775</v>
      </c>
      <c r="M26" s="8">
        <v>31075445</v>
      </c>
      <c r="N26" s="8">
        <v>94543472</v>
      </c>
      <c r="O26" s="8">
        <v>31075445</v>
      </c>
      <c r="P26" s="8">
        <v>31075445</v>
      </c>
      <c r="Q26" s="8">
        <v>31075445</v>
      </c>
      <c r="R26" s="8">
        <v>93226335</v>
      </c>
      <c r="S26" s="8"/>
      <c r="T26" s="8"/>
      <c r="U26" s="8"/>
      <c r="V26" s="8"/>
      <c r="W26" s="8">
        <v>279679007</v>
      </c>
      <c r="X26" s="8">
        <v>276743988</v>
      </c>
      <c r="Y26" s="8">
        <v>2935019</v>
      </c>
      <c r="Z26" s="2">
        <v>1.06</v>
      </c>
      <c r="AA26" s="6">
        <v>368992005</v>
      </c>
    </row>
    <row r="27" spans="1:27" ht="13.5">
      <c r="A27" s="25" t="s">
        <v>51</v>
      </c>
      <c r="B27" s="24"/>
      <c r="C27" s="6">
        <v>1299117181</v>
      </c>
      <c r="D27" s="6"/>
      <c r="E27" s="7">
        <v>918128117</v>
      </c>
      <c r="F27" s="8">
        <v>869954180</v>
      </c>
      <c r="G27" s="8">
        <v>124563261</v>
      </c>
      <c r="H27" s="8">
        <v>124628009</v>
      </c>
      <c r="I27" s="8">
        <v>172864701</v>
      </c>
      <c r="J27" s="8">
        <v>422055971</v>
      </c>
      <c r="K27" s="8">
        <v>143770383</v>
      </c>
      <c r="L27" s="8">
        <v>137822939</v>
      </c>
      <c r="M27" s="8">
        <v>142489547</v>
      </c>
      <c r="N27" s="8">
        <v>424082869</v>
      </c>
      <c r="O27" s="8">
        <v>142666112</v>
      </c>
      <c r="P27" s="8">
        <v>136046005</v>
      </c>
      <c r="Q27" s="8">
        <v>145485155</v>
      </c>
      <c r="R27" s="8">
        <v>424197272</v>
      </c>
      <c r="S27" s="8"/>
      <c r="T27" s="8"/>
      <c r="U27" s="8"/>
      <c r="V27" s="8"/>
      <c r="W27" s="8">
        <v>1270336112</v>
      </c>
      <c r="X27" s="8">
        <v>652464846</v>
      </c>
      <c r="Y27" s="8">
        <v>617871266</v>
      </c>
      <c r="Z27" s="2">
        <v>94.7</v>
      </c>
      <c r="AA27" s="6">
        <v>869954180</v>
      </c>
    </row>
    <row r="28" spans="1:27" ht="13.5">
      <c r="A28" s="25" t="s">
        <v>52</v>
      </c>
      <c r="B28" s="24"/>
      <c r="C28" s="6">
        <v>38467000</v>
      </c>
      <c r="D28" s="6"/>
      <c r="E28" s="7">
        <v>41004000</v>
      </c>
      <c r="F28" s="8">
        <v>33003000</v>
      </c>
      <c r="G28" s="8">
        <v>2925777</v>
      </c>
      <c r="H28" s="8">
        <v>2920583</v>
      </c>
      <c r="I28" s="8">
        <v>2836038</v>
      </c>
      <c r="J28" s="8">
        <v>8682398</v>
      </c>
      <c r="K28" s="8">
        <v>2854260</v>
      </c>
      <c r="L28" s="8">
        <v>2771854</v>
      </c>
      <c r="M28" s="8">
        <v>2872138</v>
      </c>
      <c r="N28" s="8">
        <v>8498252</v>
      </c>
      <c r="O28" s="8">
        <v>2629226</v>
      </c>
      <c r="P28" s="8">
        <v>2496533</v>
      </c>
      <c r="Q28" s="8">
        <v>2654546</v>
      </c>
      <c r="R28" s="8">
        <v>7780305</v>
      </c>
      <c r="S28" s="8"/>
      <c r="T28" s="8"/>
      <c r="U28" s="8"/>
      <c r="V28" s="8"/>
      <c r="W28" s="8">
        <v>24960955</v>
      </c>
      <c r="X28" s="8">
        <v>24752160</v>
      </c>
      <c r="Y28" s="8">
        <v>208795</v>
      </c>
      <c r="Z28" s="2">
        <v>0.84</v>
      </c>
      <c r="AA28" s="6">
        <v>33003000</v>
      </c>
    </row>
    <row r="29" spans="1:27" ht="13.5">
      <c r="A29" s="25" t="s">
        <v>53</v>
      </c>
      <c r="B29" s="24"/>
      <c r="C29" s="6">
        <v>1628956804</v>
      </c>
      <c r="D29" s="6"/>
      <c r="E29" s="7">
        <v>1938461140</v>
      </c>
      <c r="F29" s="8">
        <v>1921361508</v>
      </c>
      <c r="G29" s="8">
        <v>252322003</v>
      </c>
      <c r="H29" s="8">
        <v>199830735</v>
      </c>
      <c r="I29" s="8">
        <v>126477629</v>
      </c>
      <c r="J29" s="8">
        <v>578630367</v>
      </c>
      <c r="K29" s="8">
        <v>139650581</v>
      </c>
      <c r="L29" s="8">
        <v>135642525</v>
      </c>
      <c r="M29" s="8">
        <v>115320801</v>
      </c>
      <c r="N29" s="8">
        <v>390613907</v>
      </c>
      <c r="O29" s="8">
        <v>109304318</v>
      </c>
      <c r="P29" s="8">
        <v>138708452</v>
      </c>
      <c r="Q29" s="8">
        <v>135122718</v>
      </c>
      <c r="R29" s="8">
        <v>383135488</v>
      </c>
      <c r="S29" s="8"/>
      <c r="T29" s="8"/>
      <c r="U29" s="8"/>
      <c r="V29" s="8"/>
      <c r="W29" s="8">
        <v>1352379762</v>
      </c>
      <c r="X29" s="8">
        <v>1441021122</v>
      </c>
      <c r="Y29" s="8">
        <v>-88641360</v>
      </c>
      <c r="Z29" s="2">
        <v>-6.15</v>
      </c>
      <c r="AA29" s="6">
        <v>1921361508</v>
      </c>
    </row>
    <row r="30" spans="1:27" ht="13.5">
      <c r="A30" s="25" t="s">
        <v>54</v>
      </c>
      <c r="B30" s="24"/>
      <c r="C30" s="6">
        <v>87079284</v>
      </c>
      <c r="D30" s="6"/>
      <c r="E30" s="7">
        <v>72240861</v>
      </c>
      <c r="F30" s="8">
        <v>83271439</v>
      </c>
      <c r="G30" s="8">
        <v>729860</v>
      </c>
      <c r="H30" s="8">
        <v>9572499</v>
      </c>
      <c r="I30" s="8">
        <v>7757875</v>
      </c>
      <c r="J30" s="8">
        <v>18060234</v>
      </c>
      <c r="K30" s="8">
        <v>8414046</v>
      </c>
      <c r="L30" s="8">
        <v>9102872</v>
      </c>
      <c r="M30" s="8">
        <v>6957131</v>
      </c>
      <c r="N30" s="8">
        <v>24474049</v>
      </c>
      <c r="O30" s="8">
        <v>7585434</v>
      </c>
      <c r="P30" s="8">
        <v>8995570</v>
      </c>
      <c r="Q30" s="8">
        <v>3063114</v>
      </c>
      <c r="R30" s="8">
        <v>19644118</v>
      </c>
      <c r="S30" s="8"/>
      <c r="T30" s="8"/>
      <c r="U30" s="8"/>
      <c r="V30" s="8"/>
      <c r="W30" s="8">
        <v>62178401</v>
      </c>
      <c r="X30" s="8">
        <v>62452971</v>
      </c>
      <c r="Y30" s="8">
        <v>-274570</v>
      </c>
      <c r="Z30" s="2">
        <v>-0.44</v>
      </c>
      <c r="AA30" s="6">
        <v>83271439</v>
      </c>
    </row>
    <row r="31" spans="1:27" ht="13.5">
      <c r="A31" s="25" t="s">
        <v>55</v>
      </c>
      <c r="B31" s="24"/>
      <c r="C31" s="6">
        <v>677223552</v>
      </c>
      <c r="D31" s="6"/>
      <c r="E31" s="7">
        <v>888061029</v>
      </c>
      <c r="F31" s="8">
        <v>915098617</v>
      </c>
      <c r="G31" s="8">
        <v>23262683</v>
      </c>
      <c r="H31" s="8">
        <v>45901988</v>
      </c>
      <c r="I31" s="8">
        <v>57761564</v>
      </c>
      <c r="J31" s="8">
        <v>126926235</v>
      </c>
      <c r="K31" s="8">
        <v>75737801</v>
      </c>
      <c r="L31" s="8">
        <v>95987325</v>
      </c>
      <c r="M31" s="8">
        <v>75107526</v>
      </c>
      <c r="N31" s="8">
        <v>246832652</v>
      </c>
      <c r="O31" s="8">
        <v>60457853</v>
      </c>
      <c r="P31" s="8">
        <v>61217890</v>
      </c>
      <c r="Q31" s="8">
        <v>59379007</v>
      </c>
      <c r="R31" s="8">
        <v>181054750</v>
      </c>
      <c r="S31" s="8"/>
      <c r="T31" s="8"/>
      <c r="U31" s="8"/>
      <c r="V31" s="8"/>
      <c r="W31" s="8">
        <v>554813637</v>
      </c>
      <c r="X31" s="8">
        <v>686321577</v>
      </c>
      <c r="Y31" s="8">
        <v>-131507940</v>
      </c>
      <c r="Z31" s="2">
        <v>-19.16</v>
      </c>
      <c r="AA31" s="6">
        <v>915098617</v>
      </c>
    </row>
    <row r="32" spans="1:27" ht="13.5">
      <c r="A32" s="25" t="s">
        <v>43</v>
      </c>
      <c r="B32" s="24"/>
      <c r="C32" s="6">
        <v>91703413</v>
      </c>
      <c r="D32" s="6"/>
      <c r="E32" s="7">
        <v>48174691</v>
      </c>
      <c r="F32" s="8">
        <v>138060723</v>
      </c>
      <c r="G32" s="8">
        <v>1383951</v>
      </c>
      <c r="H32" s="8">
        <v>1992176</v>
      </c>
      <c r="I32" s="8">
        <v>2640198</v>
      </c>
      <c r="J32" s="8">
        <v>6016325</v>
      </c>
      <c r="K32" s="8">
        <v>3784691</v>
      </c>
      <c r="L32" s="8">
        <v>4725114</v>
      </c>
      <c r="M32" s="8">
        <v>9248333</v>
      </c>
      <c r="N32" s="8">
        <v>17758138</v>
      </c>
      <c r="O32" s="8">
        <v>3290945</v>
      </c>
      <c r="P32" s="8">
        <v>22605094</v>
      </c>
      <c r="Q32" s="8">
        <v>-2263107</v>
      </c>
      <c r="R32" s="8">
        <v>23632932</v>
      </c>
      <c r="S32" s="8"/>
      <c r="T32" s="8"/>
      <c r="U32" s="8"/>
      <c r="V32" s="8"/>
      <c r="W32" s="8">
        <v>47407395</v>
      </c>
      <c r="X32" s="8">
        <v>103545315</v>
      </c>
      <c r="Y32" s="8">
        <v>-56137920</v>
      </c>
      <c r="Z32" s="2">
        <v>-54.22</v>
      </c>
      <c r="AA32" s="6">
        <v>138060723</v>
      </c>
    </row>
    <row r="33" spans="1:27" ht="13.5">
      <c r="A33" s="25" t="s">
        <v>56</v>
      </c>
      <c r="B33" s="24"/>
      <c r="C33" s="6">
        <v>524722550</v>
      </c>
      <c r="D33" s="6"/>
      <c r="E33" s="7">
        <v>534950614</v>
      </c>
      <c r="F33" s="8">
        <v>466082288</v>
      </c>
      <c r="G33" s="8">
        <v>59832015</v>
      </c>
      <c r="H33" s="8">
        <v>40920979</v>
      </c>
      <c r="I33" s="8">
        <v>55660364</v>
      </c>
      <c r="J33" s="8">
        <v>156413358</v>
      </c>
      <c r="K33" s="8">
        <v>77501931</v>
      </c>
      <c r="L33" s="8">
        <v>38815118</v>
      </c>
      <c r="M33" s="8">
        <v>42528545</v>
      </c>
      <c r="N33" s="8">
        <v>158845594</v>
      </c>
      <c r="O33" s="8">
        <v>30901765</v>
      </c>
      <c r="P33" s="8">
        <v>29703894</v>
      </c>
      <c r="Q33" s="8">
        <v>49761228</v>
      </c>
      <c r="R33" s="8">
        <v>110366887</v>
      </c>
      <c r="S33" s="8"/>
      <c r="T33" s="8"/>
      <c r="U33" s="8"/>
      <c r="V33" s="8"/>
      <c r="W33" s="8">
        <v>425625839</v>
      </c>
      <c r="X33" s="8">
        <v>349558641</v>
      </c>
      <c r="Y33" s="8">
        <v>76067198</v>
      </c>
      <c r="Z33" s="2">
        <v>21.76</v>
      </c>
      <c r="AA33" s="6">
        <v>466082288</v>
      </c>
    </row>
    <row r="34" spans="1:27" ht="13.5">
      <c r="A34" s="23" t="s">
        <v>57</v>
      </c>
      <c r="B34" s="29"/>
      <c r="C34" s="6">
        <v>45640873</v>
      </c>
      <c r="D34" s="6"/>
      <c r="E34" s="7"/>
      <c r="F34" s="8"/>
      <c r="G34" s="8"/>
      <c r="H34" s="8">
        <v>2738779</v>
      </c>
      <c r="I34" s="8"/>
      <c r="J34" s="8">
        <v>2738779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>
        <v>2738779</v>
      </c>
      <c r="X34" s="8"/>
      <c r="Y34" s="8">
        <v>2738779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6877780480</v>
      </c>
      <c r="D35" s="33">
        <f>SUM(D24:D34)</f>
        <v>0</v>
      </c>
      <c r="E35" s="34">
        <f t="shared" si="1"/>
        <v>7142097834</v>
      </c>
      <c r="F35" s="35">
        <f t="shared" si="1"/>
        <v>7139981986</v>
      </c>
      <c r="G35" s="35">
        <f t="shared" si="1"/>
        <v>647208934</v>
      </c>
      <c r="H35" s="35">
        <f t="shared" si="1"/>
        <v>659699343</v>
      </c>
      <c r="I35" s="35">
        <f t="shared" si="1"/>
        <v>651304677</v>
      </c>
      <c r="J35" s="35">
        <f t="shared" si="1"/>
        <v>1958212954</v>
      </c>
      <c r="K35" s="35">
        <f t="shared" si="1"/>
        <v>655979365</v>
      </c>
      <c r="L35" s="35">
        <f t="shared" si="1"/>
        <v>660246325</v>
      </c>
      <c r="M35" s="35">
        <f t="shared" si="1"/>
        <v>614585141</v>
      </c>
      <c r="N35" s="35">
        <f t="shared" si="1"/>
        <v>1930810831</v>
      </c>
      <c r="O35" s="35">
        <f t="shared" si="1"/>
        <v>595855117</v>
      </c>
      <c r="P35" s="35">
        <f t="shared" si="1"/>
        <v>616184544</v>
      </c>
      <c r="Q35" s="35">
        <f t="shared" si="1"/>
        <v>611424131</v>
      </c>
      <c r="R35" s="35">
        <f t="shared" si="1"/>
        <v>1823463792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5712487577</v>
      </c>
      <c r="X35" s="35">
        <f t="shared" si="1"/>
        <v>5354975349</v>
      </c>
      <c r="Y35" s="35">
        <f t="shared" si="1"/>
        <v>357512228</v>
      </c>
      <c r="Z35" s="36">
        <f>+IF(X35&lt;&gt;0,+(Y35/X35)*100,0)</f>
        <v>6.67626281541637</v>
      </c>
      <c r="AA35" s="33">
        <f>SUM(AA24:AA34)</f>
        <v>7139981986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-837068158</v>
      </c>
      <c r="D37" s="46">
        <f>+D21-D35</f>
        <v>0</v>
      </c>
      <c r="E37" s="47">
        <f t="shared" si="2"/>
        <v>910630</v>
      </c>
      <c r="F37" s="48">
        <f t="shared" si="2"/>
        <v>6204197</v>
      </c>
      <c r="G37" s="48">
        <f t="shared" si="2"/>
        <v>237161034</v>
      </c>
      <c r="H37" s="48">
        <f t="shared" si="2"/>
        <v>-66443673</v>
      </c>
      <c r="I37" s="48">
        <f t="shared" si="2"/>
        <v>-219450708</v>
      </c>
      <c r="J37" s="48">
        <f t="shared" si="2"/>
        <v>-48733347</v>
      </c>
      <c r="K37" s="48">
        <f t="shared" si="2"/>
        <v>-279408805</v>
      </c>
      <c r="L37" s="48">
        <f t="shared" si="2"/>
        <v>-263884589</v>
      </c>
      <c r="M37" s="48">
        <f t="shared" si="2"/>
        <v>316408801</v>
      </c>
      <c r="N37" s="48">
        <f t="shared" si="2"/>
        <v>-226884593</v>
      </c>
      <c r="O37" s="48">
        <f t="shared" si="2"/>
        <v>-182077882</v>
      </c>
      <c r="P37" s="48">
        <f t="shared" si="2"/>
        <v>-122795043</v>
      </c>
      <c r="Q37" s="48">
        <f t="shared" si="2"/>
        <v>98893682</v>
      </c>
      <c r="R37" s="48">
        <f t="shared" si="2"/>
        <v>-205979243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-481597183</v>
      </c>
      <c r="X37" s="48">
        <f>IF(F21=F35,0,X21-X35)</f>
        <v>4663746</v>
      </c>
      <c r="Y37" s="48">
        <f t="shared" si="2"/>
        <v>-486260929</v>
      </c>
      <c r="Z37" s="49">
        <f>+IF(X37&lt;&gt;0,+(Y37/X37)*100,0)</f>
        <v>-10426.402488471713</v>
      </c>
      <c r="AA37" s="46">
        <f>+AA21-AA35</f>
        <v>6204197</v>
      </c>
    </row>
    <row r="38" spans="1:27" ht="22.5" customHeight="1">
      <c r="A38" s="50" t="s">
        <v>60</v>
      </c>
      <c r="B38" s="29"/>
      <c r="C38" s="6">
        <v>997754179</v>
      </c>
      <c r="D38" s="6"/>
      <c r="E38" s="7">
        <v>974549040</v>
      </c>
      <c r="F38" s="8">
        <v>1323854528</v>
      </c>
      <c r="G38" s="8"/>
      <c r="H38" s="8">
        <v>2966339</v>
      </c>
      <c r="I38" s="8">
        <v>31078335</v>
      </c>
      <c r="J38" s="8">
        <v>34044674</v>
      </c>
      <c r="K38" s="8">
        <v>49757417</v>
      </c>
      <c r="L38" s="8">
        <v>98342051</v>
      </c>
      <c r="M38" s="8">
        <v>121444361</v>
      </c>
      <c r="N38" s="8">
        <v>269543829</v>
      </c>
      <c r="O38" s="8">
        <v>42029642</v>
      </c>
      <c r="P38" s="8">
        <v>16852222</v>
      </c>
      <c r="Q38" s="8">
        <v>81042239</v>
      </c>
      <c r="R38" s="8">
        <v>139924103</v>
      </c>
      <c r="S38" s="8"/>
      <c r="T38" s="8"/>
      <c r="U38" s="8"/>
      <c r="V38" s="8"/>
      <c r="W38" s="8">
        <v>443512606</v>
      </c>
      <c r="X38" s="8">
        <v>992890854</v>
      </c>
      <c r="Y38" s="8">
        <v>-549378248</v>
      </c>
      <c r="Z38" s="2">
        <v>-55.33</v>
      </c>
      <c r="AA38" s="6">
        <v>1323854528</v>
      </c>
    </row>
    <row r="39" spans="1:27" ht="57" customHeight="1">
      <c r="A39" s="50" t="s">
        <v>61</v>
      </c>
      <c r="B39" s="29"/>
      <c r="C39" s="28">
        <v>1208262</v>
      </c>
      <c r="D39" s="28"/>
      <c r="E39" s="7"/>
      <c r="F39" s="26"/>
      <c r="G39" s="26"/>
      <c r="H39" s="26">
        <v>496879</v>
      </c>
      <c r="I39" s="26">
        <v>846920</v>
      </c>
      <c r="J39" s="26">
        <v>1343799</v>
      </c>
      <c r="K39" s="26"/>
      <c r="L39" s="26">
        <v>1451707</v>
      </c>
      <c r="M39" s="26"/>
      <c r="N39" s="26">
        <v>1451707</v>
      </c>
      <c r="O39" s="26"/>
      <c r="P39" s="26"/>
      <c r="Q39" s="26"/>
      <c r="R39" s="26"/>
      <c r="S39" s="26"/>
      <c r="T39" s="26"/>
      <c r="U39" s="26"/>
      <c r="V39" s="26"/>
      <c r="W39" s="26">
        <v>2795506</v>
      </c>
      <c r="X39" s="26"/>
      <c r="Y39" s="26">
        <v>2795506</v>
      </c>
      <c r="Z39" s="27"/>
      <c r="AA39" s="28"/>
    </row>
    <row r="40" spans="1:27" ht="13.5">
      <c r="A40" s="23" t="s">
        <v>62</v>
      </c>
      <c r="B40" s="29"/>
      <c r="C40" s="51">
        <v>279066643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440960926</v>
      </c>
      <c r="D41" s="56">
        <f>SUM(D37:D40)</f>
        <v>0</v>
      </c>
      <c r="E41" s="57">
        <f t="shared" si="3"/>
        <v>975459670</v>
      </c>
      <c r="F41" s="58">
        <f t="shared" si="3"/>
        <v>1330058725</v>
      </c>
      <c r="G41" s="58">
        <f t="shared" si="3"/>
        <v>237161034</v>
      </c>
      <c r="H41" s="58">
        <f t="shared" si="3"/>
        <v>-62980455</v>
      </c>
      <c r="I41" s="58">
        <f t="shared" si="3"/>
        <v>-187525453</v>
      </c>
      <c r="J41" s="58">
        <f t="shared" si="3"/>
        <v>-13344874</v>
      </c>
      <c r="K41" s="58">
        <f t="shared" si="3"/>
        <v>-229651388</v>
      </c>
      <c r="L41" s="58">
        <f t="shared" si="3"/>
        <v>-164090831</v>
      </c>
      <c r="M41" s="58">
        <f t="shared" si="3"/>
        <v>437853162</v>
      </c>
      <c r="N41" s="58">
        <f t="shared" si="3"/>
        <v>44110943</v>
      </c>
      <c r="O41" s="58">
        <f t="shared" si="3"/>
        <v>-140048240</v>
      </c>
      <c r="P41" s="58">
        <f t="shared" si="3"/>
        <v>-105942821</v>
      </c>
      <c r="Q41" s="58">
        <f t="shared" si="3"/>
        <v>179935921</v>
      </c>
      <c r="R41" s="58">
        <f t="shared" si="3"/>
        <v>-66055140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-35289071</v>
      </c>
      <c r="X41" s="58">
        <f t="shared" si="3"/>
        <v>997554600</v>
      </c>
      <c r="Y41" s="58">
        <f t="shared" si="3"/>
        <v>-1032843671</v>
      </c>
      <c r="Z41" s="59">
        <f>+IF(X41&lt;&gt;0,+(Y41/X41)*100,0)</f>
        <v>-103.5375578439516</v>
      </c>
      <c r="AA41" s="56">
        <f>SUM(AA37:AA40)</f>
        <v>1330058725</v>
      </c>
    </row>
    <row r="42" spans="1:27" ht="13.5">
      <c r="A42" s="23" t="s">
        <v>64</v>
      </c>
      <c r="B42" s="29"/>
      <c r="C42" s="51">
        <v>602051</v>
      </c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440358875</v>
      </c>
      <c r="D43" s="64">
        <f>+D41-D42</f>
        <v>0</v>
      </c>
      <c r="E43" s="65">
        <f t="shared" si="4"/>
        <v>975459670</v>
      </c>
      <c r="F43" s="66">
        <f t="shared" si="4"/>
        <v>1330058725</v>
      </c>
      <c r="G43" s="66">
        <f t="shared" si="4"/>
        <v>237161034</v>
      </c>
      <c r="H43" s="66">
        <f t="shared" si="4"/>
        <v>-62980455</v>
      </c>
      <c r="I43" s="66">
        <f t="shared" si="4"/>
        <v>-187525453</v>
      </c>
      <c r="J43" s="66">
        <f t="shared" si="4"/>
        <v>-13344874</v>
      </c>
      <c r="K43" s="66">
        <f t="shared" si="4"/>
        <v>-229651388</v>
      </c>
      <c r="L43" s="66">
        <f t="shared" si="4"/>
        <v>-164090831</v>
      </c>
      <c r="M43" s="66">
        <f t="shared" si="4"/>
        <v>437853162</v>
      </c>
      <c r="N43" s="66">
        <f t="shared" si="4"/>
        <v>44110943</v>
      </c>
      <c r="O43" s="66">
        <f t="shared" si="4"/>
        <v>-140048240</v>
      </c>
      <c r="P43" s="66">
        <f t="shared" si="4"/>
        <v>-105942821</v>
      </c>
      <c r="Q43" s="66">
        <f t="shared" si="4"/>
        <v>179935921</v>
      </c>
      <c r="R43" s="66">
        <f t="shared" si="4"/>
        <v>-66055140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-35289071</v>
      </c>
      <c r="X43" s="66">
        <f t="shared" si="4"/>
        <v>997554600</v>
      </c>
      <c r="Y43" s="66">
        <f t="shared" si="4"/>
        <v>-1032843671</v>
      </c>
      <c r="Z43" s="67">
        <f>+IF(X43&lt;&gt;0,+(Y43/X43)*100,0)</f>
        <v>-103.5375578439516</v>
      </c>
      <c r="AA43" s="64">
        <f>+AA41-AA42</f>
        <v>1330058725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440358875</v>
      </c>
      <c r="D45" s="56">
        <f>SUM(D43:D44)</f>
        <v>0</v>
      </c>
      <c r="E45" s="57">
        <f t="shared" si="5"/>
        <v>975459670</v>
      </c>
      <c r="F45" s="58">
        <f t="shared" si="5"/>
        <v>1330058725</v>
      </c>
      <c r="G45" s="58">
        <f t="shared" si="5"/>
        <v>237161034</v>
      </c>
      <c r="H45" s="58">
        <f t="shared" si="5"/>
        <v>-62980455</v>
      </c>
      <c r="I45" s="58">
        <f t="shared" si="5"/>
        <v>-187525453</v>
      </c>
      <c r="J45" s="58">
        <f t="shared" si="5"/>
        <v>-13344874</v>
      </c>
      <c r="K45" s="58">
        <f t="shared" si="5"/>
        <v>-229651388</v>
      </c>
      <c r="L45" s="58">
        <f t="shared" si="5"/>
        <v>-164090831</v>
      </c>
      <c r="M45" s="58">
        <f t="shared" si="5"/>
        <v>437853162</v>
      </c>
      <c r="N45" s="58">
        <f t="shared" si="5"/>
        <v>44110943</v>
      </c>
      <c r="O45" s="58">
        <f t="shared" si="5"/>
        <v>-140048240</v>
      </c>
      <c r="P45" s="58">
        <f t="shared" si="5"/>
        <v>-105942821</v>
      </c>
      <c r="Q45" s="58">
        <f t="shared" si="5"/>
        <v>179935921</v>
      </c>
      <c r="R45" s="58">
        <f t="shared" si="5"/>
        <v>-66055140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-35289071</v>
      </c>
      <c r="X45" s="58">
        <f t="shared" si="5"/>
        <v>997554600</v>
      </c>
      <c r="Y45" s="58">
        <f t="shared" si="5"/>
        <v>-1032843671</v>
      </c>
      <c r="Z45" s="59">
        <f>+IF(X45&lt;&gt;0,+(Y45/X45)*100,0)</f>
        <v>-103.5375578439516</v>
      </c>
      <c r="AA45" s="56">
        <f>SUM(AA43:AA44)</f>
        <v>1330058725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440358875</v>
      </c>
      <c r="D47" s="71">
        <f>SUM(D45:D46)</f>
        <v>0</v>
      </c>
      <c r="E47" s="72">
        <f t="shared" si="6"/>
        <v>975459670</v>
      </c>
      <c r="F47" s="73">
        <f t="shared" si="6"/>
        <v>1330058725</v>
      </c>
      <c r="G47" s="73">
        <f t="shared" si="6"/>
        <v>237161034</v>
      </c>
      <c r="H47" s="74">
        <f t="shared" si="6"/>
        <v>-62980455</v>
      </c>
      <c r="I47" s="74">
        <f t="shared" si="6"/>
        <v>-187525453</v>
      </c>
      <c r="J47" s="74">
        <f t="shared" si="6"/>
        <v>-13344874</v>
      </c>
      <c r="K47" s="74">
        <f t="shared" si="6"/>
        <v>-229651388</v>
      </c>
      <c r="L47" s="74">
        <f t="shared" si="6"/>
        <v>-164090831</v>
      </c>
      <c r="M47" s="73">
        <f t="shared" si="6"/>
        <v>437853162</v>
      </c>
      <c r="N47" s="73">
        <f t="shared" si="6"/>
        <v>44110943</v>
      </c>
      <c r="O47" s="74">
        <f t="shared" si="6"/>
        <v>-140048240</v>
      </c>
      <c r="P47" s="74">
        <f t="shared" si="6"/>
        <v>-105942821</v>
      </c>
      <c r="Q47" s="74">
        <f t="shared" si="6"/>
        <v>179935921</v>
      </c>
      <c r="R47" s="74">
        <f t="shared" si="6"/>
        <v>-66055140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-35289071</v>
      </c>
      <c r="X47" s="74">
        <f t="shared" si="6"/>
        <v>997554600</v>
      </c>
      <c r="Y47" s="74">
        <f t="shared" si="6"/>
        <v>-1032843671</v>
      </c>
      <c r="Z47" s="75">
        <f>+IF(X47&lt;&gt;0,+(Y47/X47)*100,0)</f>
        <v>-103.5375578439516</v>
      </c>
      <c r="AA47" s="76">
        <f>SUM(AA45:AA46)</f>
        <v>1330058725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78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/>
      <c r="D5" s="6"/>
      <c r="E5" s="7">
        <v>2353508050</v>
      </c>
      <c r="F5" s="8">
        <v>2353508050</v>
      </c>
      <c r="G5" s="8">
        <v>2462140292</v>
      </c>
      <c r="H5" s="8"/>
      <c r="I5" s="8">
        <v>-5679364</v>
      </c>
      <c r="J5" s="8">
        <v>2456460928</v>
      </c>
      <c r="K5" s="8"/>
      <c r="L5" s="8"/>
      <c r="M5" s="8"/>
      <c r="N5" s="8"/>
      <c r="O5" s="8">
        <v>-7674656</v>
      </c>
      <c r="P5" s="8"/>
      <c r="Q5" s="8"/>
      <c r="R5" s="8">
        <v>-7674656</v>
      </c>
      <c r="S5" s="8"/>
      <c r="T5" s="8"/>
      <c r="U5" s="8"/>
      <c r="V5" s="8"/>
      <c r="W5" s="8">
        <v>2448786272</v>
      </c>
      <c r="X5" s="8">
        <v>1765131048</v>
      </c>
      <c r="Y5" s="8">
        <v>683655224</v>
      </c>
      <c r="Z5" s="2">
        <v>38.73</v>
      </c>
      <c r="AA5" s="6">
        <v>2353508050</v>
      </c>
    </row>
    <row r="6" spans="1:27" ht="13.5">
      <c r="A6" s="23" t="s">
        <v>32</v>
      </c>
      <c r="B6" s="24"/>
      <c r="C6" s="6"/>
      <c r="D6" s="6"/>
      <c r="E6" s="7">
        <v>14033597570</v>
      </c>
      <c r="F6" s="8">
        <v>14033597570</v>
      </c>
      <c r="G6" s="8">
        <v>396099806</v>
      </c>
      <c r="H6" s="8"/>
      <c r="I6" s="8">
        <v>-160462909</v>
      </c>
      <c r="J6" s="8">
        <v>235636897</v>
      </c>
      <c r="K6" s="8"/>
      <c r="L6" s="8"/>
      <c r="M6" s="8"/>
      <c r="N6" s="8"/>
      <c r="O6" s="8">
        <v>304343660</v>
      </c>
      <c r="P6" s="8"/>
      <c r="Q6" s="8"/>
      <c r="R6" s="8">
        <v>304343660</v>
      </c>
      <c r="S6" s="8"/>
      <c r="T6" s="8"/>
      <c r="U6" s="8"/>
      <c r="V6" s="8"/>
      <c r="W6" s="8">
        <v>539980557</v>
      </c>
      <c r="X6" s="8">
        <v>3283948197</v>
      </c>
      <c r="Y6" s="8">
        <v>-2743967640</v>
      </c>
      <c r="Z6" s="2">
        <v>-83.56</v>
      </c>
      <c r="AA6" s="6">
        <v>14033597570</v>
      </c>
    </row>
    <row r="7" spans="1:27" ht="13.5">
      <c r="A7" s="25" t="s">
        <v>33</v>
      </c>
      <c r="B7" s="24"/>
      <c r="C7" s="6"/>
      <c r="D7" s="6"/>
      <c r="E7" s="7">
        <v>815772070</v>
      </c>
      <c r="F7" s="8">
        <v>815772070</v>
      </c>
      <c r="G7" s="8">
        <v>83678590</v>
      </c>
      <c r="H7" s="8"/>
      <c r="I7" s="8">
        <v>97148250</v>
      </c>
      <c r="J7" s="8">
        <v>180826840</v>
      </c>
      <c r="K7" s="8"/>
      <c r="L7" s="8"/>
      <c r="M7" s="8"/>
      <c r="N7" s="8"/>
      <c r="O7" s="8">
        <v>112434253</v>
      </c>
      <c r="P7" s="8"/>
      <c r="Q7" s="8"/>
      <c r="R7" s="8">
        <v>112434253</v>
      </c>
      <c r="S7" s="8"/>
      <c r="T7" s="8"/>
      <c r="U7" s="8"/>
      <c r="V7" s="8"/>
      <c r="W7" s="8">
        <v>293261093</v>
      </c>
      <c r="X7" s="8">
        <v>611829045</v>
      </c>
      <c r="Y7" s="8">
        <v>-318567952</v>
      </c>
      <c r="Z7" s="2">
        <v>-52.07</v>
      </c>
      <c r="AA7" s="6">
        <v>815772070</v>
      </c>
    </row>
    <row r="8" spans="1:27" ht="13.5">
      <c r="A8" s="25" t="s">
        <v>34</v>
      </c>
      <c r="B8" s="24"/>
      <c r="C8" s="6"/>
      <c r="D8" s="6"/>
      <c r="E8" s="7">
        <v>369745060</v>
      </c>
      <c r="F8" s="8">
        <v>369745060</v>
      </c>
      <c r="G8" s="8">
        <v>30375644</v>
      </c>
      <c r="H8" s="8"/>
      <c r="I8" s="8">
        <v>39692912</v>
      </c>
      <c r="J8" s="8">
        <v>70068556</v>
      </c>
      <c r="K8" s="8"/>
      <c r="L8" s="8"/>
      <c r="M8" s="8"/>
      <c r="N8" s="8"/>
      <c r="O8" s="8">
        <v>60351934</v>
      </c>
      <c r="P8" s="8"/>
      <c r="Q8" s="8"/>
      <c r="R8" s="8">
        <v>60351934</v>
      </c>
      <c r="S8" s="8"/>
      <c r="T8" s="8"/>
      <c r="U8" s="8"/>
      <c r="V8" s="8"/>
      <c r="W8" s="8">
        <v>130420490</v>
      </c>
      <c r="X8" s="8">
        <v>277308810</v>
      </c>
      <c r="Y8" s="8">
        <v>-146888320</v>
      </c>
      <c r="Z8" s="2">
        <v>-52.97</v>
      </c>
      <c r="AA8" s="6">
        <v>369745060</v>
      </c>
    </row>
    <row r="9" spans="1:27" ht="13.5">
      <c r="A9" s="25" t="s">
        <v>35</v>
      </c>
      <c r="B9" s="24"/>
      <c r="C9" s="6"/>
      <c r="D9" s="6"/>
      <c r="E9" s="7">
        <v>246024453</v>
      </c>
      <c r="F9" s="8">
        <v>246024453</v>
      </c>
      <c r="G9" s="8">
        <v>18878556</v>
      </c>
      <c r="H9" s="8"/>
      <c r="I9" s="8">
        <v>13737860</v>
      </c>
      <c r="J9" s="8">
        <v>32616416</v>
      </c>
      <c r="K9" s="8"/>
      <c r="L9" s="8"/>
      <c r="M9" s="8"/>
      <c r="N9" s="8"/>
      <c r="O9" s="8">
        <v>21466803</v>
      </c>
      <c r="P9" s="8"/>
      <c r="Q9" s="8"/>
      <c r="R9" s="8">
        <v>21466803</v>
      </c>
      <c r="S9" s="8"/>
      <c r="T9" s="8"/>
      <c r="U9" s="8"/>
      <c r="V9" s="8"/>
      <c r="W9" s="8">
        <v>54083219</v>
      </c>
      <c r="X9" s="8">
        <v>184518342</v>
      </c>
      <c r="Y9" s="8">
        <v>-130435123</v>
      </c>
      <c r="Z9" s="2">
        <v>-70.69</v>
      </c>
      <c r="AA9" s="6">
        <v>246024453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/>
      <c r="D11" s="6"/>
      <c r="E11" s="7">
        <v>36797370</v>
      </c>
      <c r="F11" s="8">
        <v>36797370</v>
      </c>
      <c r="G11" s="8">
        <v>2650315</v>
      </c>
      <c r="H11" s="8"/>
      <c r="I11" s="8">
        <v>908481</v>
      </c>
      <c r="J11" s="8">
        <v>3558796</v>
      </c>
      <c r="K11" s="8"/>
      <c r="L11" s="8"/>
      <c r="M11" s="8"/>
      <c r="N11" s="8"/>
      <c r="O11" s="8">
        <v>2532712</v>
      </c>
      <c r="P11" s="8"/>
      <c r="Q11" s="8"/>
      <c r="R11" s="8">
        <v>2532712</v>
      </c>
      <c r="S11" s="8"/>
      <c r="T11" s="8"/>
      <c r="U11" s="8"/>
      <c r="V11" s="8"/>
      <c r="W11" s="8">
        <v>6091508</v>
      </c>
      <c r="X11" s="8">
        <v>27587628</v>
      </c>
      <c r="Y11" s="8">
        <v>-21496120</v>
      </c>
      <c r="Z11" s="2">
        <v>-77.92</v>
      </c>
      <c r="AA11" s="6">
        <v>36797370</v>
      </c>
    </row>
    <row r="12" spans="1:27" ht="13.5">
      <c r="A12" s="25" t="s">
        <v>37</v>
      </c>
      <c r="B12" s="29"/>
      <c r="C12" s="6"/>
      <c r="D12" s="6"/>
      <c r="E12" s="7">
        <v>113115119</v>
      </c>
      <c r="F12" s="8">
        <v>113115119</v>
      </c>
      <c r="G12" s="8">
        <v>25375379</v>
      </c>
      <c r="H12" s="8"/>
      <c r="I12" s="8">
        <v>15818473</v>
      </c>
      <c r="J12" s="8">
        <v>41193852</v>
      </c>
      <c r="K12" s="8"/>
      <c r="L12" s="8"/>
      <c r="M12" s="8"/>
      <c r="N12" s="8"/>
      <c r="O12" s="8">
        <v>14243851</v>
      </c>
      <c r="P12" s="8"/>
      <c r="Q12" s="8"/>
      <c r="R12" s="8">
        <v>14243851</v>
      </c>
      <c r="S12" s="8"/>
      <c r="T12" s="8"/>
      <c r="U12" s="8"/>
      <c r="V12" s="8"/>
      <c r="W12" s="8">
        <v>55437703</v>
      </c>
      <c r="X12" s="8">
        <v>84836331</v>
      </c>
      <c r="Y12" s="8">
        <v>-29398628</v>
      </c>
      <c r="Z12" s="2">
        <v>-34.65</v>
      </c>
      <c r="AA12" s="6">
        <v>113115119</v>
      </c>
    </row>
    <row r="13" spans="1:27" ht="13.5">
      <c r="A13" s="23" t="s">
        <v>38</v>
      </c>
      <c r="B13" s="29"/>
      <c r="C13" s="6"/>
      <c r="D13" s="6"/>
      <c r="E13" s="7">
        <v>291719670</v>
      </c>
      <c r="F13" s="8">
        <v>291719670</v>
      </c>
      <c r="G13" s="8">
        <v>25401121</v>
      </c>
      <c r="H13" s="8"/>
      <c r="I13" s="8">
        <v>-71497765</v>
      </c>
      <c r="J13" s="8">
        <v>-46096644</v>
      </c>
      <c r="K13" s="8"/>
      <c r="L13" s="8"/>
      <c r="M13" s="8"/>
      <c r="N13" s="8"/>
      <c r="O13" s="8">
        <v>28178622</v>
      </c>
      <c r="P13" s="8"/>
      <c r="Q13" s="8"/>
      <c r="R13" s="8">
        <v>28178622</v>
      </c>
      <c r="S13" s="8"/>
      <c r="T13" s="8"/>
      <c r="U13" s="8"/>
      <c r="V13" s="8"/>
      <c r="W13" s="8">
        <v>-17918022</v>
      </c>
      <c r="X13" s="8">
        <v>218789748</v>
      </c>
      <c r="Y13" s="8">
        <v>-236707770</v>
      </c>
      <c r="Z13" s="2">
        <v>-108.19</v>
      </c>
      <c r="AA13" s="6">
        <v>291719670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/>
      <c r="D15" s="6"/>
      <c r="E15" s="7">
        <v>253517250</v>
      </c>
      <c r="F15" s="8">
        <v>253517250</v>
      </c>
      <c r="G15" s="8">
        <v>2231181</v>
      </c>
      <c r="H15" s="8"/>
      <c r="I15" s="8">
        <v>5211587</v>
      </c>
      <c r="J15" s="8">
        <v>7442768</v>
      </c>
      <c r="K15" s="8"/>
      <c r="L15" s="8"/>
      <c r="M15" s="8"/>
      <c r="N15" s="8"/>
      <c r="O15" s="8">
        <v>5808896</v>
      </c>
      <c r="P15" s="8"/>
      <c r="Q15" s="8"/>
      <c r="R15" s="8">
        <v>5808896</v>
      </c>
      <c r="S15" s="8"/>
      <c r="T15" s="8"/>
      <c r="U15" s="8"/>
      <c r="V15" s="8"/>
      <c r="W15" s="8">
        <v>13251664</v>
      </c>
      <c r="X15" s="8">
        <v>190137987</v>
      </c>
      <c r="Y15" s="8">
        <v>-176886323</v>
      </c>
      <c r="Z15" s="2">
        <v>-93.03</v>
      </c>
      <c r="AA15" s="6">
        <v>253517250</v>
      </c>
    </row>
    <row r="16" spans="1:27" ht="13.5">
      <c r="A16" s="23" t="s">
        <v>41</v>
      </c>
      <c r="B16" s="29"/>
      <c r="C16" s="6"/>
      <c r="D16" s="6"/>
      <c r="E16" s="7">
        <v>21341610</v>
      </c>
      <c r="F16" s="8">
        <v>21341610</v>
      </c>
      <c r="G16" s="8">
        <v>1992773</v>
      </c>
      <c r="H16" s="8"/>
      <c r="I16" s="8">
        <v>1631103</v>
      </c>
      <c r="J16" s="8">
        <v>3623876</v>
      </c>
      <c r="K16" s="8"/>
      <c r="L16" s="8"/>
      <c r="M16" s="8"/>
      <c r="N16" s="8"/>
      <c r="O16" s="8">
        <v>1699010</v>
      </c>
      <c r="P16" s="8"/>
      <c r="Q16" s="8"/>
      <c r="R16" s="8">
        <v>1699010</v>
      </c>
      <c r="S16" s="8"/>
      <c r="T16" s="8"/>
      <c r="U16" s="8"/>
      <c r="V16" s="8"/>
      <c r="W16" s="8">
        <v>5322886</v>
      </c>
      <c r="X16" s="8">
        <v>16006221</v>
      </c>
      <c r="Y16" s="8">
        <v>-10683335</v>
      </c>
      <c r="Z16" s="2">
        <v>-66.74</v>
      </c>
      <c r="AA16" s="6">
        <v>21341610</v>
      </c>
    </row>
    <row r="17" spans="1:27" ht="13.5">
      <c r="A17" s="23" t="s">
        <v>42</v>
      </c>
      <c r="B17" s="29"/>
      <c r="C17" s="6"/>
      <c r="D17" s="6"/>
      <c r="E17" s="7">
        <v>3094510</v>
      </c>
      <c r="F17" s="8">
        <v>3094510</v>
      </c>
      <c r="G17" s="8">
        <v>280643</v>
      </c>
      <c r="H17" s="8"/>
      <c r="I17" s="8">
        <v>289260</v>
      </c>
      <c r="J17" s="8">
        <v>569903</v>
      </c>
      <c r="K17" s="8"/>
      <c r="L17" s="8"/>
      <c r="M17" s="8"/>
      <c r="N17" s="8"/>
      <c r="O17" s="8">
        <v>298309</v>
      </c>
      <c r="P17" s="8"/>
      <c r="Q17" s="8"/>
      <c r="R17" s="8">
        <v>298309</v>
      </c>
      <c r="S17" s="8"/>
      <c r="T17" s="8"/>
      <c r="U17" s="8"/>
      <c r="V17" s="8"/>
      <c r="W17" s="8">
        <v>868212</v>
      </c>
      <c r="X17" s="8">
        <v>2320884</v>
      </c>
      <c r="Y17" s="8">
        <v>-1452672</v>
      </c>
      <c r="Z17" s="2">
        <v>-62.59</v>
      </c>
      <c r="AA17" s="6">
        <v>3094510</v>
      </c>
    </row>
    <row r="18" spans="1:27" ht="13.5">
      <c r="A18" s="23" t="s">
        <v>43</v>
      </c>
      <c r="B18" s="29"/>
      <c r="C18" s="6"/>
      <c r="D18" s="6"/>
      <c r="E18" s="7">
        <v>1219292910</v>
      </c>
      <c r="F18" s="8">
        <v>1219292910</v>
      </c>
      <c r="G18" s="8">
        <v>427913056</v>
      </c>
      <c r="H18" s="8"/>
      <c r="I18" s="8">
        <v>37324</v>
      </c>
      <c r="J18" s="8">
        <v>427950380</v>
      </c>
      <c r="K18" s="8"/>
      <c r="L18" s="8"/>
      <c r="M18" s="8"/>
      <c r="N18" s="8"/>
      <c r="O18" s="8">
        <v>-185150058</v>
      </c>
      <c r="P18" s="8"/>
      <c r="Q18" s="8"/>
      <c r="R18" s="8">
        <v>-185150058</v>
      </c>
      <c r="S18" s="8"/>
      <c r="T18" s="8"/>
      <c r="U18" s="8"/>
      <c r="V18" s="8"/>
      <c r="W18" s="8">
        <v>242800322</v>
      </c>
      <c r="X18" s="8">
        <v>914469678</v>
      </c>
      <c r="Y18" s="8">
        <v>-671669356</v>
      </c>
      <c r="Z18" s="2">
        <v>-73.45</v>
      </c>
      <c r="AA18" s="6">
        <v>1219292910</v>
      </c>
    </row>
    <row r="19" spans="1:27" ht="13.5">
      <c r="A19" s="23" t="s">
        <v>44</v>
      </c>
      <c r="B19" s="29"/>
      <c r="C19" s="6"/>
      <c r="D19" s="6"/>
      <c r="E19" s="7">
        <v>904229930</v>
      </c>
      <c r="F19" s="26">
        <v>904229930</v>
      </c>
      <c r="G19" s="26">
        <v>11792793</v>
      </c>
      <c r="H19" s="26"/>
      <c r="I19" s="26">
        <v>8607763</v>
      </c>
      <c r="J19" s="26">
        <v>20400556</v>
      </c>
      <c r="K19" s="26"/>
      <c r="L19" s="26"/>
      <c r="M19" s="26"/>
      <c r="N19" s="26"/>
      <c r="O19" s="26">
        <v>238981548</v>
      </c>
      <c r="P19" s="26"/>
      <c r="Q19" s="26"/>
      <c r="R19" s="26">
        <v>238981548</v>
      </c>
      <c r="S19" s="26"/>
      <c r="T19" s="26"/>
      <c r="U19" s="26"/>
      <c r="V19" s="26"/>
      <c r="W19" s="26">
        <v>259382104</v>
      </c>
      <c r="X19" s="26">
        <v>678172653</v>
      </c>
      <c r="Y19" s="26">
        <v>-418790549</v>
      </c>
      <c r="Z19" s="27">
        <v>-61.75</v>
      </c>
      <c r="AA19" s="28">
        <v>904229930</v>
      </c>
    </row>
    <row r="20" spans="1:27" ht="13.5">
      <c r="A20" s="23" t="s">
        <v>45</v>
      </c>
      <c r="B20" s="29"/>
      <c r="C20" s="6"/>
      <c r="D20" s="6"/>
      <c r="E20" s="7">
        <v>500000</v>
      </c>
      <c r="F20" s="8">
        <v>500000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375003</v>
      </c>
      <c r="Y20" s="8">
        <v>-375003</v>
      </c>
      <c r="Z20" s="2">
        <v>-100</v>
      </c>
      <c r="AA20" s="6">
        <v>500000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0</v>
      </c>
      <c r="D21" s="33">
        <f t="shared" si="0"/>
        <v>0</v>
      </c>
      <c r="E21" s="34">
        <f t="shared" si="0"/>
        <v>20662255572</v>
      </c>
      <c r="F21" s="35">
        <f t="shared" si="0"/>
        <v>20662255572</v>
      </c>
      <c r="G21" s="35">
        <f t="shared" si="0"/>
        <v>3488810149</v>
      </c>
      <c r="H21" s="35">
        <f t="shared" si="0"/>
        <v>0</v>
      </c>
      <c r="I21" s="35">
        <f t="shared" si="0"/>
        <v>-54557025</v>
      </c>
      <c r="J21" s="35">
        <f t="shared" si="0"/>
        <v>3434253124</v>
      </c>
      <c r="K21" s="35">
        <f t="shared" si="0"/>
        <v>0</v>
      </c>
      <c r="L21" s="35">
        <f t="shared" si="0"/>
        <v>0</v>
      </c>
      <c r="M21" s="35">
        <f t="shared" si="0"/>
        <v>0</v>
      </c>
      <c r="N21" s="35">
        <f t="shared" si="0"/>
        <v>0</v>
      </c>
      <c r="O21" s="35">
        <f t="shared" si="0"/>
        <v>597514884</v>
      </c>
      <c r="P21" s="35">
        <f t="shared" si="0"/>
        <v>0</v>
      </c>
      <c r="Q21" s="35">
        <f t="shared" si="0"/>
        <v>0</v>
      </c>
      <c r="R21" s="35">
        <f t="shared" si="0"/>
        <v>597514884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4031768008</v>
      </c>
      <c r="X21" s="35">
        <f t="shared" si="0"/>
        <v>8255431575</v>
      </c>
      <c r="Y21" s="35">
        <f t="shared" si="0"/>
        <v>-4223663567</v>
      </c>
      <c r="Z21" s="36">
        <f>+IF(X21&lt;&gt;0,+(Y21/X21)*100,0)</f>
        <v>-51.162238201944035</v>
      </c>
      <c r="AA21" s="33">
        <f>SUM(AA5:AA20)</f>
        <v>20662255572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/>
      <c r="D24" s="6"/>
      <c r="E24" s="7">
        <v>3660995799</v>
      </c>
      <c r="F24" s="8">
        <v>3660995799</v>
      </c>
      <c r="G24" s="8">
        <v>257214610</v>
      </c>
      <c r="H24" s="8"/>
      <c r="I24" s="8">
        <v>254064441</v>
      </c>
      <c r="J24" s="8">
        <v>511279051</v>
      </c>
      <c r="K24" s="8"/>
      <c r="L24" s="8"/>
      <c r="M24" s="8"/>
      <c r="N24" s="8"/>
      <c r="O24" s="8">
        <v>258101761</v>
      </c>
      <c r="P24" s="8"/>
      <c r="Q24" s="8"/>
      <c r="R24" s="8">
        <v>258101761</v>
      </c>
      <c r="S24" s="8"/>
      <c r="T24" s="8"/>
      <c r="U24" s="8"/>
      <c r="V24" s="8"/>
      <c r="W24" s="8">
        <v>769380812</v>
      </c>
      <c r="X24" s="8">
        <v>2745750249</v>
      </c>
      <c r="Y24" s="8">
        <v>-1976369437</v>
      </c>
      <c r="Z24" s="2">
        <v>-71.98</v>
      </c>
      <c r="AA24" s="6">
        <v>3660995799</v>
      </c>
    </row>
    <row r="25" spans="1:27" ht="13.5">
      <c r="A25" s="25" t="s">
        <v>49</v>
      </c>
      <c r="B25" s="24"/>
      <c r="C25" s="6"/>
      <c r="D25" s="6"/>
      <c r="E25" s="7">
        <v>80438940</v>
      </c>
      <c r="F25" s="8">
        <v>80438940</v>
      </c>
      <c r="G25" s="8">
        <v>6085069</v>
      </c>
      <c r="H25" s="8"/>
      <c r="I25" s="8">
        <v>6157279</v>
      </c>
      <c r="J25" s="8">
        <v>12242348</v>
      </c>
      <c r="K25" s="8"/>
      <c r="L25" s="8"/>
      <c r="M25" s="8"/>
      <c r="N25" s="8"/>
      <c r="O25" s="8">
        <v>6111082</v>
      </c>
      <c r="P25" s="8"/>
      <c r="Q25" s="8"/>
      <c r="R25" s="8">
        <v>6111082</v>
      </c>
      <c r="S25" s="8"/>
      <c r="T25" s="8"/>
      <c r="U25" s="8"/>
      <c r="V25" s="8"/>
      <c r="W25" s="8">
        <v>18353430</v>
      </c>
      <c r="X25" s="8">
        <v>60329223</v>
      </c>
      <c r="Y25" s="8">
        <v>-41975793</v>
      </c>
      <c r="Z25" s="2">
        <v>-69.58</v>
      </c>
      <c r="AA25" s="6">
        <v>80438940</v>
      </c>
    </row>
    <row r="26" spans="1:27" ht="13.5">
      <c r="A26" s="25" t="s">
        <v>50</v>
      </c>
      <c r="B26" s="24"/>
      <c r="C26" s="6"/>
      <c r="D26" s="6"/>
      <c r="E26" s="7">
        <v>1158134083</v>
      </c>
      <c r="F26" s="8">
        <v>1158134083</v>
      </c>
      <c r="G26" s="8">
        <v>7062171</v>
      </c>
      <c r="H26" s="8"/>
      <c r="I26" s="8">
        <v>345947257</v>
      </c>
      <c r="J26" s="8">
        <v>353009428</v>
      </c>
      <c r="K26" s="8"/>
      <c r="L26" s="8"/>
      <c r="M26" s="8"/>
      <c r="N26" s="8"/>
      <c r="O26" s="8">
        <v>130819281</v>
      </c>
      <c r="P26" s="8"/>
      <c r="Q26" s="8"/>
      <c r="R26" s="8">
        <v>130819281</v>
      </c>
      <c r="S26" s="8"/>
      <c r="T26" s="8"/>
      <c r="U26" s="8"/>
      <c r="V26" s="8"/>
      <c r="W26" s="8">
        <v>483828709</v>
      </c>
      <c r="X26" s="8">
        <v>868600548</v>
      </c>
      <c r="Y26" s="8">
        <v>-384771839</v>
      </c>
      <c r="Z26" s="2">
        <v>-44.3</v>
      </c>
      <c r="AA26" s="6">
        <v>1158134083</v>
      </c>
    </row>
    <row r="27" spans="1:27" ht="13.5">
      <c r="A27" s="25" t="s">
        <v>51</v>
      </c>
      <c r="B27" s="24"/>
      <c r="C27" s="6"/>
      <c r="D27" s="6"/>
      <c r="E27" s="7">
        <v>614541199</v>
      </c>
      <c r="F27" s="8">
        <v>614541199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460905930</v>
      </c>
      <c r="Y27" s="8">
        <v>-460905930</v>
      </c>
      <c r="Z27" s="2">
        <v>-100</v>
      </c>
      <c r="AA27" s="6">
        <v>614541199</v>
      </c>
    </row>
    <row r="28" spans="1:27" ht="13.5">
      <c r="A28" s="25" t="s">
        <v>52</v>
      </c>
      <c r="B28" s="24"/>
      <c r="C28" s="6"/>
      <c r="D28" s="6"/>
      <c r="E28" s="7">
        <v>173360580</v>
      </c>
      <c r="F28" s="8">
        <v>173360580</v>
      </c>
      <c r="G28" s="8">
        <v>25853338</v>
      </c>
      <c r="H28" s="8"/>
      <c r="I28" s="8">
        <v>19380777</v>
      </c>
      <c r="J28" s="8">
        <v>45234115</v>
      </c>
      <c r="K28" s="8"/>
      <c r="L28" s="8"/>
      <c r="M28" s="8"/>
      <c r="N28" s="8"/>
      <c r="O28" s="8">
        <v>24539115</v>
      </c>
      <c r="P28" s="8"/>
      <c r="Q28" s="8"/>
      <c r="R28" s="8">
        <v>24539115</v>
      </c>
      <c r="S28" s="8"/>
      <c r="T28" s="8"/>
      <c r="U28" s="8"/>
      <c r="V28" s="8"/>
      <c r="W28" s="8">
        <v>69773230</v>
      </c>
      <c r="X28" s="8">
        <v>130020453</v>
      </c>
      <c r="Y28" s="8">
        <v>-60247223</v>
      </c>
      <c r="Z28" s="2">
        <v>-46.34</v>
      </c>
      <c r="AA28" s="6">
        <v>173360580</v>
      </c>
    </row>
    <row r="29" spans="1:27" ht="13.5">
      <c r="A29" s="25" t="s">
        <v>53</v>
      </c>
      <c r="B29" s="24"/>
      <c r="C29" s="6"/>
      <c r="D29" s="6"/>
      <c r="E29" s="7">
        <v>3555290420</v>
      </c>
      <c r="F29" s="8">
        <v>3555290420</v>
      </c>
      <c r="G29" s="8">
        <v>443319332</v>
      </c>
      <c r="H29" s="8"/>
      <c r="I29" s="8">
        <v>-416562535</v>
      </c>
      <c r="J29" s="8">
        <v>26756797</v>
      </c>
      <c r="K29" s="8"/>
      <c r="L29" s="8"/>
      <c r="M29" s="8"/>
      <c r="N29" s="8"/>
      <c r="O29" s="8">
        <v>252147357</v>
      </c>
      <c r="P29" s="8"/>
      <c r="Q29" s="8"/>
      <c r="R29" s="8">
        <v>252147357</v>
      </c>
      <c r="S29" s="8"/>
      <c r="T29" s="8"/>
      <c r="U29" s="8"/>
      <c r="V29" s="8"/>
      <c r="W29" s="8">
        <v>278904154</v>
      </c>
      <c r="X29" s="8">
        <v>2666467818</v>
      </c>
      <c r="Y29" s="8">
        <v>-2387563664</v>
      </c>
      <c r="Z29" s="2">
        <v>-89.54</v>
      </c>
      <c r="AA29" s="6">
        <v>3555290420</v>
      </c>
    </row>
    <row r="30" spans="1:27" ht="13.5">
      <c r="A30" s="25" t="s">
        <v>54</v>
      </c>
      <c r="B30" s="24"/>
      <c r="C30" s="6"/>
      <c r="D30" s="6"/>
      <c r="E30" s="7">
        <v>218047950</v>
      </c>
      <c r="F30" s="8">
        <v>218047950</v>
      </c>
      <c r="G30" s="8">
        <v>9060701</v>
      </c>
      <c r="H30" s="8"/>
      <c r="I30" s="8">
        <v>11400031</v>
      </c>
      <c r="J30" s="8">
        <v>20460732</v>
      </c>
      <c r="K30" s="8"/>
      <c r="L30" s="8"/>
      <c r="M30" s="8"/>
      <c r="N30" s="8"/>
      <c r="O30" s="8">
        <v>12702163</v>
      </c>
      <c r="P30" s="8"/>
      <c r="Q30" s="8"/>
      <c r="R30" s="8">
        <v>12702163</v>
      </c>
      <c r="S30" s="8"/>
      <c r="T30" s="8"/>
      <c r="U30" s="8"/>
      <c r="V30" s="8"/>
      <c r="W30" s="8">
        <v>33162895</v>
      </c>
      <c r="X30" s="8">
        <v>163536921</v>
      </c>
      <c r="Y30" s="8">
        <v>-130374026</v>
      </c>
      <c r="Z30" s="2">
        <v>-79.72</v>
      </c>
      <c r="AA30" s="6">
        <v>218047950</v>
      </c>
    </row>
    <row r="31" spans="1:27" ht="13.5">
      <c r="A31" s="25" t="s">
        <v>55</v>
      </c>
      <c r="B31" s="24"/>
      <c r="C31" s="6"/>
      <c r="D31" s="6"/>
      <c r="E31" s="7">
        <v>1289411879</v>
      </c>
      <c r="F31" s="8">
        <v>1289411879</v>
      </c>
      <c r="G31" s="8">
        <v>36470732</v>
      </c>
      <c r="H31" s="8"/>
      <c r="I31" s="8">
        <v>51743166</v>
      </c>
      <c r="J31" s="8">
        <v>88213898</v>
      </c>
      <c r="K31" s="8"/>
      <c r="L31" s="8"/>
      <c r="M31" s="8"/>
      <c r="N31" s="8"/>
      <c r="O31" s="8">
        <v>49062759</v>
      </c>
      <c r="P31" s="8"/>
      <c r="Q31" s="8"/>
      <c r="R31" s="8">
        <v>49062759</v>
      </c>
      <c r="S31" s="8"/>
      <c r="T31" s="8"/>
      <c r="U31" s="8"/>
      <c r="V31" s="8"/>
      <c r="W31" s="8">
        <v>137276657</v>
      </c>
      <c r="X31" s="8">
        <v>967059396</v>
      </c>
      <c r="Y31" s="8">
        <v>-829782739</v>
      </c>
      <c r="Z31" s="2">
        <v>-85.8</v>
      </c>
      <c r="AA31" s="6">
        <v>1289411879</v>
      </c>
    </row>
    <row r="32" spans="1:27" ht="13.5">
      <c r="A32" s="25" t="s">
        <v>43</v>
      </c>
      <c r="B32" s="24"/>
      <c r="C32" s="6"/>
      <c r="D32" s="6"/>
      <c r="E32" s="7">
        <v>92764890</v>
      </c>
      <c r="F32" s="8">
        <v>92764890</v>
      </c>
      <c r="G32" s="8">
        <v>1183281</v>
      </c>
      <c r="H32" s="8"/>
      <c r="I32" s="8">
        <v>3282289</v>
      </c>
      <c r="J32" s="8">
        <v>4465570</v>
      </c>
      <c r="K32" s="8"/>
      <c r="L32" s="8"/>
      <c r="M32" s="8"/>
      <c r="N32" s="8"/>
      <c r="O32" s="8">
        <v>52866230</v>
      </c>
      <c r="P32" s="8"/>
      <c r="Q32" s="8"/>
      <c r="R32" s="8">
        <v>52866230</v>
      </c>
      <c r="S32" s="8"/>
      <c r="T32" s="8"/>
      <c r="U32" s="8"/>
      <c r="V32" s="8"/>
      <c r="W32" s="8">
        <v>57331800</v>
      </c>
      <c r="X32" s="8">
        <v>69573672</v>
      </c>
      <c r="Y32" s="8">
        <v>-12241872</v>
      </c>
      <c r="Z32" s="2">
        <v>-17.6</v>
      </c>
      <c r="AA32" s="6">
        <v>92764890</v>
      </c>
    </row>
    <row r="33" spans="1:27" ht="13.5">
      <c r="A33" s="25" t="s">
        <v>56</v>
      </c>
      <c r="B33" s="24"/>
      <c r="C33" s="6"/>
      <c r="D33" s="6"/>
      <c r="E33" s="7">
        <v>675653743</v>
      </c>
      <c r="F33" s="8">
        <v>675653743</v>
      </c>
      <c r="G33" s="8">
        <v>-884757666</v>
      </c>
      <c r="H33" s="8"/>
      <c r="I33" s="8">
        <v>39985437</v>
      </c>
      <c r="J33" s="8">
        <v>-844772229</v>
      </c>
      <c r="K33" s="8"/>
      <c r="L33" s="8"/>
      <c r="M33" s="8"/>
      <c r="N33" s="8"/>
      <c r="O33" s="8">
        <v>45772522</v>
      </c>
      <c r="P33" s="8"/>
      <c r="Q33" s="8"/>
      <c r="R33" s="8">
        <v>45772522</v>
      </c>
      <c r="S33" s="8"/>
      <c r="T33" s="8"/>
      <c r="U33" s="8"/>
      <c r="V33" s="8"/>
      <c r="W33" s="8">
        <v>-798999707</v>
      </c>
      <c r="X33" s="8">
        <v>506742219</v>
      </c>
      <c r="Y33" s="8">
        <v>-1305741926</v>
      </c>
      <c r="Z33" s="2">
        <v>-257.67</v>
      </c>
      <c r="AA33" s="6">
        <v>675653743</v>
      </c>
    </row>
    <row r="34" spans="1:27" ht="13.5">
      <c r="A34" s="23" t="s">
        <v>57</v>
      </c>
      <c r="B34" s="29"/>
      <c r="C34" s="6"/>
      <c r="D34" s="6"/>
      <c r="E34" s="7"/>
      <c r="F34" s="8"/>
      <c r="G34" s="8">
        <v>-347043</v>
      </c>
      <c r="H34" s="8"/>
      <c r="I34" s="8">
        <v>539047</v>
      </c>
      <c r="J34" s="8">
        <v>192004</v>
      </c>
      <c r="K34" s="8"/>
      <c r="L34" s="8"/>
      <c r="M34" s="8"/>
      <c r="N34" s="8"/>
      <c r="O34" s="8">
        <v>-1456</v>
      </c>
      <c r="P34" s="8"/>
      <c r="Q34" s="8"/>
      <c r="R34" s="8">
        <v>-1456</v>
      </c>
      <c r="S34" s="8"/>
      <c r="T34" s="8"/>
      <c r="U34" s="8"/>
      <c r="V34" s="8"/>
      <c r="W34" s="8">
        <v>190548</v>
      </c>
      <c r="X34" s="8"/>
      <c r="Y34" s="8">
        <v>190548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0</v>
      </c>
      <c r="D35" s="33">
        <f>SUM(D24:D34)</f>
        <v>0</v>
      </c>
      <c r="E35" s="34">
        <f t="shared" si="1"/>
        <v>11518639483</v>
      </c>
      <c r="F35" s="35">
        <f t="shared" si="1"/>
        <v>11518639483</v>
      </c>
      <c r="G35" s="35">
        <f t="shared" si="1"/>
        <v>-98855475</v>
      </c>
      <c r="H35" s="35">
        <f t="shared" si="1"/>
        <v>0</v>
      </c>
      <c r="I35" s="35">
        <f t="shared" si="1"/>
        <v>315937189</v>
      </c>
      <c r="J35" s="35">
        <f t="shared" si="1"/>
        <v>217081714</v>
      </c>
      <c r="K35" s="35">
        <f t="shared" si="1"/>
        <v>0</v>
      </c>
      <c r="L35" s="35">
        <f t="shared" si="1"/>
        <v>0</v>
      </c>
      <c r="M35" s="35">
        <f t="shared" si="1"/>
        <v>0</v>
      </c>
      <c r="N35" s="35">
        <f t="shared" si="1"/>
        <v>0</v>
      </c>
      <c r="O35" s="35">
        <f t="shared" si="1"/>
        <v>832120814</v>
      </c>
      <c r="P35" s="35">
        <f t="shared" si="1"/>
        <v>0</v>
      </c>
      <c r="Q35" s="35">
        <f t="shared" si="1"/>
        <v>0</v>
      </c>
      <c r="R35" s="35">
        <f t="shared" si="1"/>
        <v>832120814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1049202528</v>
      </c>
      <c r="X35" s="35">
        <f t="shared" si="1"/>
        <v>8638986429</v>
      </c>
      <c r="Y35" s="35">
        <f t="shared" si="1"/>
        <v>-7589783901</v>
      </c>
      <c r="Z35" s="36">
        <f>+IF(X35&lt;&gt;0,+(Y35/X35)*100,0)</f>
        <v>-87.85502747778422</v>
      </c>
      <c r="AA35" s="33">
        <f>SUM(AA24:AA34)</f>
        <v>11518639483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0</v>
      </c>
      <c r="D37" s="46">
        <f>+D21-D35</f>
        <v>0</v>
      </c>
      <c r="E37" s="47">
        <f t="shared" si="2"/>
        <v>9143616089</v>
      </c>
      <c r="F37" s="48">
        <f t="shared" si="2"/>
        <v>9143616089</v>
      </c>
      <c r="G37" s="48">
        <f t="shared" si="2"/>
        <v>3587665624</v>
      </c>
      <c r="H37" s="48">
        <f t="shared" si="2"/>
        <v>0</v>
      </c>
      <c r="I37" s="48">
        <f t="shared" si="2"/>
        <v>-370494214</v>
      </c>
      <c r="J37" s="48">
        <f t="shared" si="2"/>
        <v>3217171410</v>
      </c>
      <c r="K37" s="48">
        <f t="shared" si="2"/>
        <v>0</v>
      </c>
      <c r="L37" s="48">
        <f t="shared" si="2"/>
        <v>0</v>
      </c>
      <c r="M37" s="48">
        <f t="shared" si="2"/>
        <v>0</v>
      </c>
      <c r="N37" s="48">
        <f t="shared" si="2"/>
        <v>0</v>
      </c>
      <c r="O37" s="48">
        <f t="shared" si="2"/>
        <v>-234605930</v>
      </c>
      <c r="P37" s="48">
        <f t="shared" si="2"/>
        <v>0</v>
      </c>
      <c r="Q37" s="48">
        <f t="shared" si="2"/>
        <v>0</v>
      </c>
      <c r="R37" s="48">
        <f t="shared" si="2"/>
        <v>-234605930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2982565480</v>
      </c>
      <c r="X37" s="48">
        <f>IF(F21=F35,0,X21-X35)</f>
        <v>-383554854</v>
      </c>
      <c r="Y37" s="48">
        <f t="shared" si="2"/>
        <v>3366120334</v>
      </c>
      <c r="Z37" s="49">
        <f>+IF(X37&lt;&gt;0,+(Y37/X37)*100,0)</f>
        <v>-877.6111940431863</v>
      </c>
      <c r="AA37" s="46">
        <f>+AA21-AA35</f>
        <v>9143616089</v>
      </c>
    </row>
    <row r="38" spans="1:27" ht="22.5" customHeight="1">
      <c r="A38" s="50" t="s">
        <v>60</v>
      </c>
      <c r="B38" s="29"/>
      <c r="C38" s="6"/>
      <c r="D38" s="6"/>
      <c r="E38" s="7">
        <v>1066594890</v>
      </c>
      <c r="F38" s="8">
        <v>1066594890</v>
      </c>
      <c r="G38" s="8"/>
      <c r="H38" s="8"/>
      <c r="I38" s="8">
        <v>552889</v>
      </c>
      <c r="J38" s="8">
        <v>552889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>
        <v>552889</v>
      </c>
      <c r="X38" s="8">
        <v>799946190</v>
      </c>
      <c r="Y38" s="8">
        <v>-799393301</v>
      </c>
      <c r="Z38" s="2">
        <v>-99.93</v>
      </c>
      <c r="AA38" s="6">
        <v>1066594890</v>
      </c>
    </row>
    <row r="39" spans="1:27" ht="57" customHeight="1">
      <c r="A39" s="50" t="s">
        <v>61</v>
      </c>
      <c r="B39" s="29"/>
      <c r="C39" s="28"/>
      <c r="D39" s="28"/>
      <c r="E39" s="7">
        <v>120890020</v>
      </c>
      <c r="F39" s="26">
        <v>120890020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>
        <v>90667512</v>
      </c>
      <c r="Y39" s="26">
        <v>-90667512</v>
      </c>
      <c r="Z39" s="27">
        <v>-100</v>
      </c>
      <c r="AA39" s="28">
        <v>120890020</v>
      </c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0</v>
      </c>
      <c r="D41" s="56">
        <f>SUM(D37:D40)</f>
        <v>0</v>
      </c>
      <c r="E41" s="57">
        <f t="shared" si="3"/>
        <v>10331100999</v>
      </c>
      <c r="F41" s="58">
        <f t="shared" si="3"/>
        <v>10331100999</v>
      </c>
      <c r="G41" s="58">
        <f t="shared" si="3"/>
        <v>3587665624</v>
      </c>
      <c r="H41" s="58">
        <f t="shared" si="3"/>
        <v>0</v>
      </c>
      <c r="I41" s="58">
        <f t="shared" si="3"/>
        <v>-369941325</v>
      </c>
      <c r="J41" s="58">
        <f t="shared" si="3"/>
        <v>3217724299</v>
      </c>
      <c r="K41" s="58">
        <f t="shared" si="3"/>
        <v>0</v>
      </c>
      <c r="L41" s="58">
        <f t="shared" si="3"/>
        <v>0</v>
      </c>
      <c r="M41" s="58">
        <f t="shared" si="3"/>
        <v>0</v>
      </c>
      <c r="N41" s="58">
        <f t="shared" si="3"/>
        <v>0</v>
      </c>
      <c r="O41" s="58">
        <f t="shared" si="3"/>
        <v>-234605930</v>
      </c>
      <c r="P41" s="58">
        <f t="shared" si="3"/>
        <v>0</v>
      </c>
      <c r="Q41" s="58">
        <f t="shared" si="3"/>
        <v>0</v>
      </c>
      <c r="R41" s="58">
        <f t="shared" si="3"/>
        <v>-234605930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2983118369</v>
      </c>
      <c r="X41" s="58">
        <f t="shared" si="3"/>
        <v>507058848</v>
      </c>
      <c r="Y41" s="58">
        <f t="shared" si="3"/>
        <v>2476059521</v>
      </c>
      <c r="Z41" s="59">
        <f>+IF(X41&lt;&gt;0,+(Y41/X41)*100,0)</f>
        <v>488.3179794152808</v>
      </c>
      <c r="AA41" s="56">
        <f>SUM(AA37:AA40)</f>
        <v>10331100999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0</v>
      </c>
      <c r="D43" s="64">
        <f>+D41-D42</f>
        <v>0</v>
      </c>
      <c r="E43" s="65">
        <f t="shared" si="4"/>
        <v>10331100999</v>
      </c>
      <c r="F43" s="66">
        <f t="shared" si="4"/>
        <v>10331100999</v>
      </c>
      <c r="G43" s="66">
        <f t="shared" si="4"/>
        <v>3587665624</v>
      </c>
      <c r="H43" s="66">
        <f t="shared" si="4"/>
        <v>0</v>
      </c>
      <c r="I43" s="66">
        <f t="shared" si="4"/>
        <v>-369941325</v>
      </c>
      <c r="J43" s="66">
        <f t="shared" si="4"/>
        <v>3217724299</v>
      </c>
      <c r="K43" s="66">
        <f t="shared" si="4"/>
        <v>0</v>
      </c>
      <c r="L43" s="66">
        <f t="shared" si="4"/>
        <v>0</v>
      </c>
      <c r="M43" s="66">
        <f t="shared" si="4"/>
        <v>0</v>
      </c>
      <c r="N43" s="66">
        <f t="shared" si="4"/>
        <v>0</v>
      </c>
      <c r="O43" s="66">
        <f t="shared" si="4"/>
        <v>-234605930</v>
      </c>
      <c r="P43" s="66">
        <f t="shared" si="4"/>
        <v>0</v>
      </c>
      <c r="Q43" s="66">
        <f t="shared" si="4"/>
        <v>0</v>
      </c>
      <c r="R43" s="66">
        <f t="shared" si="4"/>
        <v>-234605930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2983118369</v>
      </c>
      <c r="X43" s="66">
        <f t="shared" si="4"/>
        <v>507058848</v>
      </c>
      <c r="Y43" s="66">
        <f t="shared" si="4"/>
        <v>2476059521</v>
      </c>
      <c r="Z43" s="67">
        <f>+IF(X43&lt;&gt;0,+(Y43/X43)*100,0)</f>
        <v>488.3179794152808</v>
      </c>
      <c r="AA43" s="64">
        <f>+AA41-AA42</f>
        <v>10331100999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0</v>
      </c>
      <c r="D45" s="56">
        <f>SUM(D43:D44)</f>
        <v>0</v>
      </c>
      <c r="E45" s="57">
        <f t="shared" si="5"/>
        <v>10331100999</v>
      </c>
      <c r="F45" s="58">
        <f t="shared" si="5"/>
        <v>10331100999</v>
      </c>
      <c r="G45" s="58">
        <f t="shared" si="5"/>
        <v>3587665624</v>
      </c>
      <c r="H45" s="58">
        <f t="shared" si="5"/>
        <v>0</v>
      </c>
      <c r="I45" s="58">
        <f t="shared" si="5"/>
        <v>-369941325</v>
      </c>
      <c r="J45" s="58">
        <f t="shared" si="5"/>
        <v>3217724299</v>
      </c>
      <c r="K45" s="58">
        <f t="shared" si="5"/>
        <v>0</v>
      </c>
      <c r="L45" s="58">
        <f t="shared" si="5"/>
        <v>0</v>
      </c>
      <c r="M45" s="58">
        <f t="shared" si="5"/>
        <v>0</v>
      </c>
      <c r="N45" s="58">
        <f t="shared" si="5"/>
        <v>0</v>
      </c>
      <c r="O45" s="58">
        <f t="shared" si="5"/>
        <v>-234605930</v>
      </c>
      <c r="P45" s="58">
        <f t="shared" si="5"/>
        <v>0</v>
      </c>
      <c r="Q45" s="58">
        <f t="shared" si="5"/>
        <v>0</v>
      </c>
      <c r="R45" s="58">
        <f t="shared" si="5"/>
        <v>-234605930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2983118369</v>
      </c>
      <c r="X45" s="58">
        <f t="shared" si="5"/>
        <v>507058848</v>
      </c>
      <c r="Y45" s="58">
        <f t="shared" si="5"/>
        <v>2476059521</v>
      </c>
      <c r="Z45" s="59">
        <f>+IF(X45&lt;&gt;0,+(Y45/X45)*100,0)</f>
        <v>488.3179794152808</v>
      </c>
      <c r="AA45" s="56">
        <f>SUM(AA43:AA44)</f>
        <v>10331100999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0</v>
      </c>
      <c r="D47" s="71">
        <f>SUM(D45:D46)</f>
        <v>0</v>
      </c>
      <c r="E47" s="72">
        <f t="shared" si="6"/>
        <v>10331100999</v>
      </c>
      <c r="F47" s="73">
        <f t="shared" si="6"/>
        <v>10331100999</v>
      </c>
      <c r="G47" s="73">
        <f t="shared" si="6"/>
        <v>3587665624</v>
      </c>
      <c r="H47" s="74">
        <f t="shared" si="6"/>
        <v>0</v>
      </c>
      <c r="I47" s="74">
        <f t="shared" si="6"/>
        <v>-369941325</v>
      </c>
      <c r="J47" s="74">
        <f t="shared" si="6"/>
        <v>3217724299</v>
      </c>
      <c r="K47" s="74">
        <f t="shared" si="6"/>
        <v>0</v>
      </c>
      <c r="L47" s="74">
        <f t="shared" si="6"/>
        <v>0</v>
      </c>
      <c r="M47" s="73">
        <f t="shared" si="6"/>
        <v>0</v>
      </c>
      <c r="N47" s="73">
        <f t="shared" si="6"/>
        <v>0</v>
      </c>
      <c r="O47" s="74">
        <f t="shared" si="6"/>
        <v>-234605930</v>
      </c>
      <c r="P47" s="74">
        <f t="shared" si="6"/>
        <v>0</v>
      </c>
      <c r="Q47" s="74">
        <f t="shared" si="6"/>
        <v>0</v>
      </c>
      <c r="R47" s="74">
        <f t="shared" si="6"/>
        <v>-234605930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2983118369</v>
      </c>
      <c r="X47" s="74">
        <f t="shared" si="6"/>
        <v>507058848</v>
      </c>
      <c r="Y47" s="74">
        <f t="shared" si="6"/>
        <v>2476059521</v>
      </c>
      <c r="Z47" s="75">
        <f>+IF(X47&lt;&gt;0,+(Y47/X47)*100,0)</f>
        <v>488.3179794152808</v>
      </c>
      <c r="AA47" s="76">
        <f>SUM(AA45:AA46)</f>
        <v>10331100999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78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1209977459</v>
      </c>
      <c r="D5" s="6"/>
      <c r="E5" s="7">
        <v>1266537837</v>
      </c>
      <c r="F5" s="8">
        <v>1266537837</v>
      </c>
      <c r="G5" s="8">
        <v>112958870</v>
      </c>
      <c r="H5" s="8">
        <v>111660472</v>
      </c>
      <c r="I5" s="8">
        <v>107922487</v>
      </c>
      <c r="J5" s="8">
        <v>332541829</v>
      </c>
      <c r="K5" s="8">
        <v>104873241</v>
      </c>
      <c r="L5" s="8">
        <v>189593357</v>
      </c>
      <c r="M5" s="8">
        <v>35193556</v>
      </c>
      <c r="N5" s="8">
        <v>329660154</v>
      </c>
      <c r="O5" s="8">
        <v>112828668</v>
      </c>
      <c r="P5" s="8">
        <v>109611527</v>
      </c>
      <c r="Q5" s="8">
        <v>112417600</v>
      </c>
      <c r="R5" s="8">
        <v>334857795</v>
      </c>
      <c r="S5" s="8"/>
      <c r="T5" s="8"/>
      <c r="U5" s="8"/>
      <c r="V5" s="8"/>
      <c r="W5" s="8">
        <v>997059778</v>
      </c>
      <c r="X5" s="8">
        <v>949903353</v>
      </c>
      <c r="Y5" s="8">
        <v>47156425</v>
      </c>
      <c r="Z5" s="2">
        <v>4.96</v>
      </c>
      <c r="AA5" s="6">
        <v>1266537837</v>
      </c>
    </row>
    <row r="6" spans="1:27" ht="13.5">
      <c r="A6" s="23" t="s">
        <v>32</v>
      </c>
      <c r="B6" s="24"/>
      <c r="C6" s="6">
        <v>2529042364</v>
      </c>
      <c r="D6" s="6"/>
      <c r="E6" s="7">
        <v>2670702115</v>
      </c>
      <c r="F6" s="8">
        <v>2673036353</v>
      </c>
      <c r="G6" s="8">
        <v>271211213</v>
      </c>
      <c r="H6" s="8">
        <v>305097889</v>
      </c>
      <c r="I6" s="8">
        <v>263855411</v>
      </c>
      <c r="J6" s="8">
        <v>840164513</v>
      </c>
      <c r="K6" s="8">
        <v>205919434</v>
      </c>
      <c r="L6" s="8">
        <v>208808336</v>
      </c>
      <c r="M6" s="8">
        <v>209593327</v>
      </c>
      <c r="N6" s="8">
        <v>624321097</v>
      </c>
      <c r="O6" s="8">
        <v>193551014</v>
      </c>
      <c r="P6" s="8">
        <v>201718342</v>
      </c>
      <c r="Q6" s="8">
        <v>205543540</v>
      </c>
      <c r="R6" s="8">
        <v>600812896</v>
      </c>
      <c r="S6" s="8"/>
      <c r="T6" s="8"/>
      <c r="U6" s="8"/>
      <c r="V6" s="8"/>
      <c r="W6" s="8">
        <v>2065298506</v>
      </c>
      <c r="X6" s="8">
        <v>2004777216</v>
      </c>
      <c r="Y6" s="8">
        <v>60521290</v>
      </c>
      <c r="Z6" s="2">
        <v>3.02</v>
      </c>
      <c r="AA6" s="6">
        <v>2673036353</v>
      </c>
    </row>
    <row r="7" spans="1:27" ht="13.5">
      <c r="A7" s="25" t="s">
        <v>33</v>
      </c>
      <c r="B7" s="24"/>
      <c r="C7" s="6">
        <v>797862171</v>
      </c>
      <c r="D7" s="6"/>
      <c r="E7" s="7">
        <v>823391629</v>
      </c>
      <c r="F7" s="8">
        <v>823391629</v>
      </c>
      <c r="G7" s="8">
        <v>60995160</v>
      </c>
      <c r="H7" s="8">
        <v>110640205</v>
      </c>
      <c r="I7" s="8">
        <v>105831416</v>
      </c>
      <c r="J7" s="8">
        <v>277466781</v>
      </c>
      <c r="K7" s="8">
        <v>17192670</v>
      </c>
      <c r="L7" s="8">
        <v>117827927</v>
      </c>
      <c r="M7" s="8">
        <v>39561420</v>
      </c>
      <c r="N7" s="8">
        <v>174582017</v>
      </c>
      <c r="O7" s="8">
        <v>85742550</v>
      </c>
      <c r="P7" s="8">
        <v>75806038</v>
      </c>
      <c r="Q7" s="8">
        <v>399683306</v>
      </c>
      <c r="R7" s="8">
        <v>561231894</v>
      </c>
      <c r="S7" s="8"/>
      <c r="T7" s="8"/>
      <c r="U7" s="8"/>
      <c r="V7" s="8"/>
      <c r="W7" s="8">
        <v>1013280692</v>
      </c>
      <c r="X7" s="8">
        <v>617543712</v>
      </c>
      <c r="Y7" s="8">
        <v>395736980</v>
      </c>
      <c r="Z7" s="2">
        <v>64.08</v>
      </c>
      <c r="AA7" s="6">
        <v>823391629</v>
      </c>
    </row>
    <row r="8" spans="1:27" ht="13.5">
      <c r="A8" s="25" t="s">
        <v>34</v>
      </c>
      <c r="B8" s="24"/>
      <c r="C8" s="6">
        <v>323382929</v>
      </c>
      <c r="D8" s="6"/>
      <c r="E8" s="7">
        <v>327614700</v>
      </c>
      <c r="F8" s="8">
        <v>327614700</v>
      </c>
      <c r="G8" s="8">
        <v>30047158</v>
      </c>
      <c r="H8" s="8">
        <v>29964540</v>
      </c>
      <c r="I8" s="8">
        <v>28909923</v>
      </c>
      <c r="J8" s="8">
        <v>88921621</v>
      </c>
      <c r="K8" s="8">
        <v>30053081</v>
      </c>
      <c r="L8" s="8">
        <v>49759984</v>
      </c>
      <c r="M8" s="8">
        <v>10027865</v>
      </c>
      <c r="N8" s="8">
        <v>89840930</v>
      </c>
      <c r="O8" s="8">
        <v>30098528</v>
      </c>
      <c r="P8" s="8">
        <v>29831988</v>
      </c>
      <c r="Q8" s="8">
        <v>29748350</v>
      </c>
      <c r="R8" s="8">
        <v>89678866</v>
      </c>
      <c r="S8" s="8"/>
      <c r="T8" s="8"/>
      <c r="U8" s="8"/>
      <c r="V8" s="8"/>
      <c r="W8" s="8">
        <v>268441417</v>
      </c>
      <c r="X8" s="8">
        <v>245710998</v>
      </c>
      <c r="Y8" s="8">
        <v>22730419</v>
      </c>
      <c r="Z8" s="2">
        <v>9.25</v>
      </c>
      <c r="AA8" s="6">
        <v>327614700</v>
      </c>
    </row>
    <row r="9" spans="1:27" ht="13.5">
      <c r="A9" s="25" t="s">
        <v>35</v>
      </c>
      <c r="B9" s="24"/>
      <c r="C9" s="6">
        <v>120875771</v>
      </c>
      <c r="D9" s="6"/>
      <c r="E9" s="7">
        <v>135206958</v>
      </c>
      <c r="F9" s="8">
        <v>135206958</v>
      </c>
      <c r="G9" s="8">
        <v>11343000</v>
      </c>
      <c r="H9" s="8">
        <v>11334175</v>
      </c>
      <c r="I9" s="8">
        <v>10824850</v>
      </c>
      <c r="J9" s="8">
        <v>33502025</v>
      </c>
      <c r="K9" s="8">
        <v>11234779</v>
      </c>
      <c r="L9" s="8">
        <v>18376936</v>
      </c>
      <c r="M9" s="8">
        <v>4099742</v>
      </c>
      <c r="N9" s="8">
        <v>33711457</v>
      </c>
      <c r="O9" s="8">
        <v>11333686</v>
      </c>
      <c r="P9" s="8">
        <v>11175948</v>
      </c>
      <c r="Q9" s="8">
        <v>11223274</v>
      </c>
      <c r="R9" s="8">
        <v>33732908</v>
      </c>
      <c r="S9" s="8"/>
      <c r="T9" s="8"/>
      <c r="U9" s="8"/>
      <c r="V9" s="8"/>
      <c r="W9" s="8">
        <v>100946390</v>
      </c>
      <c r="X9" s="8">
        <v>101405205</v>
      </c>
      <c r="Y9" s="8">
        <v>-458815</v>
      </c>
      <c r="Z9" s="2">
        <v>-0.45</v>
      </c>
      <c r="AA9" s="6">
        <v>135206958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45993141</v>
      </c>
      <c r="D11" s="6"/>
      <c r="E11" s="7">
        <v>42556311</v>
      </c>
      <c r="F11" s="8">
        <v>42366321</v>
      </c>
      <c r="G11" s="8">
        <v>2643436</v>
      </c>
      <c r="H11" s="8">
        <v>3074903</v>
      </c>
      <c r="I11" s="8">
        <v>2584464</v>
      </c>
      <c r="J11" s="8">
        <v>8302803</v>
      </c>
      <c r="K11" s="8">
        <v>2611689</v>
      </c>
      <c r="L11" s="8">
        <v>5668798</v>
      </c>
      <c r="M11" s="8">
        <v>-117901</v>
      </c>
      <c r="N11" s="8">
        <v>8162586</v>
      </c>
      <c r="O11" s="8">
        <v>2768265</v>
      </c>
      <c r="P11" s="8">
        <v>2933777</v>
      </c>
      <c r="Q11" s="8">
        <v>1812948</v>
      </c>
      <c r="R11" s="8">
        <v>7514990</v>
      </c>
      <c r="S11" s="8"/>
      <c r="T11" s="8"/>
      <c r="U11" s="8"/>
      <c r="V11" s="8"/>
      <c r="W11" s="8">
        <v>23980379</v>
      </c>
      <c r="X11" s="8">
        <v>31774680</v>
      </c>
      <c r="Y11" s="8">
        <v>-7794301</v>
      </c>
      <c r="Z11" s="2">
        <v>-24.53</v>
      </c>
      <c r="AA11" s="6">
        <v>42366321</v>
      </c>
    </row>
    <row r="12" spans="1:27" ht="13.5">
      <c r="A12" s="25" t="s">
        <v>37</v>
      </c>
      <c r="B12" s="29"/>
      <c r="C12" s="6">
        <v>20723920</v>
      </c>
      <c r="D12" s="6"/>
      <c r="E12" s="7">
        <v>27497123</v>
      </c>
      <c r="F12" s="8">
        <v>27497123</v>
      </c>
      <c r="G12" s="8">
        <v>871539</v>
      </c>
      <c r="H12" s="8">
        <v>2166381</v>
      </c>
      <c r="I12" s="8">
        <v>920239</v>
      </c>
      <c r="J12" s="8">
        <v>3958159</v>
      </c>
      <c r="K12" s="8">
        <v>1421619</v>
      </c>
      <c r="L12" s="8">
        <v>317579</v>
      </c>
      <c r="M12" s="8">
        <v>317545</v>
      </c>
      <c r="N12" s="8">
        <v>2056743</v>
      </c>
      <c r="O12" s="8">
        <v>802404</v>
      </c>
      <c r="P12" s="8">
        <v>1014563</v>
      </c>
      <c r="Q12" s="8">
        <v>182611</v>
      </c>
      <c r="R12" s="8">
        <v>1999578</v>
      </c>
      <c r="S12" s="8"/>
      <c r="T12" s="8"/>
      <c r="U12" s="8"/>
      <c r="V12" s="8"/>
      <c r="W12" s="8">
        <v>8014480</v>
      </c>
      <c r="X12" s="8">
        <v>20622834</v>
      </c>
      <c r="Y12" s="8">
        <v>-12608354</v>
      </c>
      <c r="Z12" s="2">
        <v>-61.14</v>
      </c>
      <c r="AA12" s="6">
        <v>27497123</v>
      </c>
    </row>
    <row r="13" spans="1:27" ht="13.5">
      <c r="A13" s="23" t="s">
        <v>38</v>
      </c>
      <c r="B13" s="29"/>
      <c r="C13" s="6">
        <v>293674196</v>
      </c>
      <c r="D13" s="6"/>
      <c r="E13" s="7">
        <v>275560834</v>
      </c>
      <c r="F13" s="8">
        <v>269394270</v>
      </c>
      <c r="G13" s="8">
        <v>31570437</v>
      </c>
      <c r="H13" s="8">
        <v>30944055</v>
      </c>
      <c r="I13" s="8">
        <v>29332063</v>
      </c>
      <c r="J13" s="8">
        <v>91846555</v>
      </c>
      <c r="K13" s="8">
        <v>25686663</v>
      </c>
      <c r="L13" s="8">
        <v>49893935</v>
      </c>
      <c r="M13" s="8">
        <v>6561609</v>
      </c>
      <c r="N13" s="8">
        <v>82142207</v>
      </c>
      <c r="O13" s="8">
        <v>31957560</v>
      </c>
      <c r="P13" s="8">
        <v>29752880</v>
      </c>
      <c r="Q13" s="8">
        <v>32027268</v>
      </c>
      <c r="R13" s="8">
        <v>93737708</v>
      </c>
      <c r="S13" s="8"/>
      <c r="T13" s="8"/>
      <c r="U13" s="8"/>
      <c r="V13" s="8"/>
      <c r="W13" s="8">
        <v>267726470</v>
      </c>
      <c r="X13" s="8">
        <v>202045671</v>
      </c>
      <c r="Y13" s="8">
        <v>65680799</v>
      </c>
      <c r="Z13" s="2">
        <v>32.51</v>
      </c>
      <c r="AA13" s="6">
        <v>269394270</v>
      </c>
    </row>
    <row r="14" spans="1:27" ht="13.5">
      <c r="A14" s="23" t="s">
        <v>39</v>
      </c>
      <c r="B14" s="29"/>
      <c r="C14" s="6">
        <v>1420</v>
      </c>
      <c r="D14" s="6"/>
      <c r="E14" s="7">
        <v>554</v>
      </c>
      <c r="F14" s="8">
        <v>554</v>
      </c>
      <c r="G14" s="8"/>
      <c r="H14" s="8">
        <v>2125</v>
      </c>
      <c r="I14" s="8">
        <v>724</v>
      </c>
      <c r="J14" s="8">
        <v>2849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>
        <v>2849</v>
      </c>
      <c r="X14" s="8">
        <v>414</v>
      </c>
      <c r="Y14" s="8">
        <v>2435</v>
      </c>
      <c r="Z14" s="2">
        <v>588.16</v>
      </c>
      <c r="AA14" s="6">
        <v>554</v>
      </c>
    </row>
    <row r="15" spans="1:27" ht="13.5">
      <c r="A15" s="23" t="s">
        <v>40</v>
      </c>
      <c r="B15" s="29"/>
      <c r="C15" s="6">
        <v>61183764</v>
      </c>
      <c r="D15" s="6"/>
      <c r="E15" s="7">
        <v>38631145</v>
      </c>
      <c r="F15" s="8">
        <v>38621145</v>
      </c>
      <c r="G15" s="8">
        <v>525410</v>
      </c>
      <c r="H15" s="8">
        <v>238525</v>
      </c>
      <c r="I15" s="8">
        <v>320159</v>
      </c>
      <c r="J15" s="8">
        <v>1084094</v>
      </c>
      <c r="K15" s="8">
        <v>364244</v>
      </c>
      <c r="L15" s="8">
        <v>516518</v>
      </c>
      <c r="M15" s="8">
        <v>203771</v>
      </c>
      <c r="N15" s="8">
        <v>1084533</v>
      </c>
      <c r="O15" s="8">
        <v>434358</v>
      </c>
      <c r="P15" s="8">
        <v>808580</v>
      </c>
      <c r="Q15" s="8">
        <v>260364</v>
      </c>
      <c r="R15" s="8">
        <v>1503302</v>
      </c>
      <c r="S15" s="8"/>
      <c r="T15" s="8"/>
      <c r="U15" s="8"/>
      <c r="V15" s="8"/>
      <c r="W15" s="8">
        <v>3671929</v>
      </c>
      <c r="X15" s="8">
        <v>28965798</v>
      </c>
      <c r="Y15" s="8">
        <v>-25293869</v>
      </c>
      <c r="Z15" s="2">
        <v>-87.32</v>
      </c>
      <c r="AA15" s="6">
        <v>38621145</v>
      </c>
    </row>
    <row r="16" spans="1:27" ht="13.5">
      <c r="A16" s="23" t="s">
        <v>41</v>
      </c>
      <c r="B16" s="29"/>
      <c r="C16" s="6">
        <v>327988</v>
      </c>
      <c r="D16" s="6"/>
      <c r="E16" s="7">
        <v>548671</v>
      </c>
      <c r="F16" s="8">
        <v>477474</v>
      </c>
      <c r="G16" s="8">
        <v>43337</v>
      </c>
      <c r="H16" s="8">
        <v>29336</v>
      </c>
      <c r="I16" s="8">
        <v>24866</v>
      </c>
      <c r="J16" s="8">
        <v>97539</v>
      </c>
      <c r="K16" s="8">
        <v>87095</v>
      </c>
      <c r="L16" s="8">
        <v>869074</v>
      </c>
      <c r="M16" s="8">
        <v>-154830</v>
      </c>
      <c r="N16" s="8">
        <v>801339</v>
      </c>
      <c r="O16" s="8">
        <v>42103</v>
      </c>
      <c r="P16" s="8">
        <v>60586</v>
      </c>
      <c r="Q16" s="8">
        <v>50056</v>
      </c>
      <c r="R16" s="8">
        <v>152745</v>
      </c>
      <c r="S16" s="8"/>
      <c r="T16" s="8"/>
      <c r="U16" s="8"/>
      <c r="V16" s="8"/>
      <c r="W16" s="8">
        <v>1051623</v>
      </c>
      <c r="X16" s="8">
        <v>358083</v>
      </c>
      <c r="Y16" s="8">
        <v>693540</v>
      </c>
      <c r="Z16" s="2">
        <v>193.68</v>
      </c>
      <c r="AA16" s="6">
        <v>477474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788625997</v>
      </c>
      <c r="D18" s="6"/>
      <c r="E18" s="7">
        <v>745494219</v>
      </c>
      <c r="F18" s="8">
        <v>745494219</v>
      </c>
      <c r="G18" s="8">
        <v>198610999</v>
      </c>
      <c r="H18" s="8">
        <v>3000000</v>
      </c>
      <c r="I18" s="8">
        <v>-3000000</v>
      </c>
      <c r="J18" s="8">
        <v>198610999</v>
      </c>
      <c r="K18" s="8"/>
      <c r="L18" s="8"/>
      <c r="M18" s="8"/>
      <c r="N18" s="8"/>
      <c r="O18" s="8"/>
      <c r="P18" s="8"/>
      <c r="Q18" s="8">
        <v>414000</v>
      </c>
      <c r="R18" s="8">
        <v>414000</v>
      </c>
      <c r="S18" s="8"/>
      <c r="T18" s="8"/>
      <c r="U18" s="8"/>
      <c r="V18" s="8"/>
      <c r="W18" s="8">
        <v>199024999</v>
      </c>
      <c r="X18" s="8">
        <v>559120635</v>
      </c>
      <c r="Y18" s="8">
        <v>-360095636</v>
      </c>
      <c r="Z18" s="2">
        <v>-64.4</v>
      </c>
      <c r="AA18" s="6">
        <v>745494219</v>
      </c>
    </row>
    <row r="19" spans="1:27" ht="13.5">
      <c r="A19" s="23" t="s">
        <v>44</v>
      </c>
      <c r="B19" s="29"/>
      <c r="C19" s="6">
        <v>605275879</v>
      </c>
      <c r="D19" s="6"/>
      <c r="E19" s="7">
        <v>595551072</v>
      </c>
      <c r="F19" s="26">
        <v>558623926</v>
      </c>
      <c r="G19" s="26">
        <v>14240974</v>
      </c>
      <c r="H19" s="26">
        <v>118662387</v>
      </c>
      <c r="I19" s="26">
        <v>16004588</v>
      </c>
      <c r="J19" s="26">
        <v>148907949</v>
      </c>
      <c r="K19" s="26">
        <v>15804068</v>
      </c>
      <c r="L19" s="26">
        <v>34706619</v>
      </c>
      <c r="M19" s="26">
        <v>115605639</v>
      </c>
      <c r="N19" s="26">
        <v>166116326</v>
      </c>
      <c r="O19" s="26">
        <v>17076042</v>
      </c>
      <c r="P19" s="26">
        <v>24020982</v>
      </c>
      <c r="Q19" s="26">
        <v>115961202</v>
      </c>
      <c r="R19" s="26">
        <v>157058226</v>
      </c>
      <c r="S19" s="26"/>
      <c r="T19" s="26"/>
      <c r="U19" s="26"/>
      <c r="V19" s="26"/>
      <c r="W19" s="26">
        <v>472082501</v>
      </c>
      <c r="X19" s="26">
        <v>418967739</v>
      </c>
      <c r="Y19" s="26">
        <v>53114762</v>
      </c>
      <c r="Z19" s="27">
        <v>12.68</v>
      </c>
      <c r="AA19" s="28">
        <v>558623926</v>
      </c>
    </row>
    <row r="20" spans="1:27" ht="13.5">
      <c r="A20" s="23" t="s">
        <v>45</v>
      </c>
      <c r="B20" s="29"/>
      <c r="C20" s="6">
        <v>34179683</v>
      </c>
      <c r="D20" s="6"/>
      <c r="E20" s="7">
        <v>344360</v>
      </c>
      <c r="F20" s="8">
        <v>344360</v>
      </c>
      <c r="G20" s="8"/>
      <c r="H20" s="8"/>
      <c r="I20" s="30">
        <v>4604</v>
      </c>
      <c r="J20" s="8">
        <v>4604</v>
      </c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>
        <v>4604</v>
      </c>
      <c r="X20" s="8">
        <v>258264</v>
      </c>
      <c r="Y20" s="8">
        <v>-253660</v>
      </c>
      <c r="Z20" s="2">
        <v>-98.22</v>
      </c>
      <c r="AA20" s="6">
        <v>344360</v>
      </c>
    </row>
    <row r="21" spans="1:27" ht="24.75" customHeight="1">
      <c r="A21" s="31" t="s">
        <v>46</v>
      </c>
      <c r="B21" s="32"/>
      <c r="C21" s="33">
        <f aca="true" t="shared" si="0" ref="C21:Y21">SUM(C5:C20)</f>
        <v>6831126682</v>
      </c>
      <c r="D21" s="33">
        <f t="shared" si="0"/>
        <v>0</v>
      </c>
      <c r="E21" s="34">
        <f t="shared" si="0"/>
        <v>6949637528</v>
      </c>
      <c r="F21" s="35">
        <f t="shared" si="0"/>
        <v>6908606869</v>
      </c>
      <c r="G21" s="35">
        <f t="shared" si="0"/>
        <v>735061533</v>
      </c>
      <c r="H21" s="35">
        <f t="shared" si="0"/>
        <v>726814993</v>
      </c>
      <c r="I21" s="35">
        <f t="shared" si="0"/>
        <v>563535794</v>
      </c>
      <c r="J21" s="35">
        <f t="shared" si="0"/>
        <v>2025412320</v>
      </c>
      <c r="K21" s="35">
        <f t="shared" si="0"/>
        <v>415248583</v>
      </c>
      <c r="L21" s="35">
        <f t="shared" si="0"/>
        <v>676339063</v>
      </c>
      <c r="M21" s="35">
        <f t="shared" si="0"/>
        <v>420891743</v>
      </c>
      <c r="N21" s="35">
        <f t="shared" si="0"/>
        <v>1512479389</v>
      </c>
      <c r="O21" s="35">
        <f t="shared" si="0"/>
        <v>486635178</v>
      </c>
      <c r="P21" s="35">
        <f t="shared" si="0"/>
        <v>486735211</v>
      </c>
      <c r="Q21" s="35">
        <f t="shared" si="0"/>
        <v>909324519</v>
      </c>
      <c r="R21" s="35">
        <f t="shared" si="0"/>
        <v>1882694908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5420586617</v>
      </c>
      <c r="X21" s="35">
        <f t="shared" si="0"/>
        <v>5181454602</v>
      </c>
      <c r="Y21" s="35">
        <f t="shared" si="0"/>
        <v>239132015</v>
      </c>
      <c r="Z21" s="36">
        <f>+IF(X21&lt;&gt;0,+(Y21/X21)*100,0)</f>
        <v>4.615152179615681</v>
      </c>
      <c r="AA21" s="33">
        <f>SUM(AA5:AA20)</f>
        <v>6908606869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2044841936</v>
      </c>
      <c r="D24" s="6"/>
      <c r="E24" s="7">
        <v>2065238049</v>
      </c>
      <c r="F24" s="8">
        <v>2006018590</v>
      </c>
      <c r="G24" s="8">
        <v>177541009</v>
      </c>
      <c r="H24" s="8">
        <v>182126109</v>
      </c>
      <c r="I24" s="8">
        <v>176476396</v>
      </c>
      <c r="J24" s="8">
        <v>536143514</v>
      </c>
      <c r="K24" s="8">
        <v>169969018</v>
      </c>
      <c r="L24" s="8">
        <v>172655582</v>
      </c>
      <c r="M24" s="8">
        <v>173484512</v>
      </c>
      <c r="N24" s="8">
        <v>516109112</v>
      </c>
      <c r="O24" s="8">
        <v>178427232</v>
      </c>
      <c r="P24" s="8">
        <v>175802670</v>
      </c>
      <c r="Q24" s="8">
        <v>166233541</v>
      </c>
      <c r="R24" s="8">
        <v>520463443</v>
      </c>
      <c r="S24" s="8"/>
      <c r="T24" s="8"/>
      <c r="U24" s="8"/>
      <c r="V24" s="8"/>
      <c r="W24" s="8">
        <v>1572716069</v>
      </c>
      <c r="X24" s="8">
        <v>1504509282</v>
      </c>
      <c r="Y24" s="8">
        <v>68206787</v>
      </c>
      <c r="Z24" s="2">
        <v>4.53</v>
      </c>
      <c r="AA24" s="6">
        <v>2006018590</v>
      </c>
    </row>
    <row r="25" spans="1:27" ht="13.5">
      <c r="A25" s="25" t="s">
        <v>49</v>
      </c>
      <c r="B25" s="24"/>
      <c r="C25" s="6">
        <v>64434209</v>
      </c>
      <c r="D25" s="6"/>
      <c r="E25" s="7">
        <v>69547125</v>
      </c>
      <c r="F25" s="8">
        <v>67267125</v>
      </c>
      <c r="G25" s="8">
        <v>5431488</v>
      </c>
      <c r="H25" s="8">
        <v>5365875</v>
      </c>
      <c r="I25" s="8">
        <v>5321054</v>
      </c>
      <c r="J25" s="8">
        <v>16118417</v>
      </c>
      <c r="K25" s="8">
        <v>5316336</v>
      </c>
      <c r="L25" s="8">
        <v>5356950</v>
      </c>
      <c r="M25" s="8">
        <v>5358476</v>
      </c>
      <c r="N25" s="8">
        <v>16031762</v>
      </c>
      <c r="O25" s="8">
        <v>5385457</v>
      </c>
      <c r="P25" s="8">
        <v>5356364</v>
      </c>
      <c r="Q25" s="8">
        <v>5356364</v>
      </c>
      <c r="R25" s="8">
        <v>16098185</v>
      </c>
      <c r="S25" s="8"/>
      <c r="T25" s="8"/>
      <c r="U25" s="8"/>
      <c r="V25" s="8"/>
      <c r="W25" s="8">
        <v>48248364</v>
      </c>
      <c r="X25" s="8">
        <v>50450283</v>
      </c>
      <c r="Y25" s="8">
        <v>-2201919</v>
      </c>
      <c r="Z25" s="2">
        <v>-4.36</v>
      </c>
      <c r="AA25" s="6">
        <v>67267125</v>
      </c>
    </row>
    <row r="26" spans="1:27" ht="13.5">
      <c r="A26" s="25" t="s">
        <v>50</v>
      </c>
      <c r="B26" s="24"/>
      <c r="C26" s="6">
        <v>766337726</v>
      </c>
      <c r="D26" s="6"/>
      <c r="E26" s="7">
        <v>390476699</v>
      </c>
      <c r="F26" s="8">
        <v>1107533395</v>
      </c>
      <c r="G26" s="8">
        <v>325206018</v>
      </c>
      <c r="H26" s="8">
        <v>36483163</v>
      </c>
      <c r="I26" s="8">
        <v>59387964</v>
      </c>
      <c r="J26" s="8">
        <v>421077145</v>
      </c>
      <c r="K26" s="8">
        <v>36483163</v>
      </c>
      <c r="L26" s="8">
        <v>36618267</v>
      </c>
      <c r="M26" s="8">
        <v>36415611</v>
      </c>
      <c r="N26" s="8">
        <v>109517041</v>
      </c>
      <c r="O26" s="8">
        <v>102271414</v>
      </c>
      <c r="P26" s="8">
        <v>107621613</v>
      </c>
      <c r="Q26" s="8">
        <v>-196443387</v>
      </c>
      <c r="R26" s="8">
        <v>13449640</v>
      </c>
      <c r="S26" s="8"/>
      <c r="T26" s="8"/>
      <c r="U26" s="8"/>
      <c r="V26" s="8"/>
      <c r="W26" s="8">
        <v>544043826</v>
      </c>
      <c r="X26" s="8">
        <v>830650023</v>
      </c>
      <c r="Y26" s="8">
        <v>-286606197</v>
      </c>
      <c r="Z26" s="2">
        <v>-34.5</v>
      </c>
      <c r="AA26" s="6">
        <v>1107533395</v>
      </c>
    </row>
    <row r="27" spans="1:27" ht="13.5">
      <c r="A27" s="25" t="s">
        <v>51</v>
      </c>
      <c r="B27" s="24"/>
      <c r="C27" s="6">
        <v>965071320</v>
      </c>
      <c r="D27" s="6"/>
      <c r="E27" s="7">
        <v>401249322</v>
      </c>
      <c r="F27" s="8">
        <v>307760946</v>
      </c>
      <c r="G27" s="8">
        <v>10926143</v>
      </c>
      <c r="H27" s="8">
        <v>10926143</v>
      </c>
      <c r="I27" s="8">
        <v>215216261</v>
      </c>
      <c r="J27" s="8">
        <v>237068547</v>
      </c>
      <c r="K27" s="8">
        <v>10926143</v>
      </c>
      <c r="L27" s="8">
        <v>147119555</v>
      </c>
      <c r="M27" s="8">
        <v>79022847</v>
      </c>
      <c r="N27" s="8">
        <v>237068545</v>
      </c>
      <c r="O27" s="8">
        <v>10926143</v>
      </c>
      <c r="P27" s="8">
        <v>117808972</v>
      </c>
      <c r="Q27" s="8">
        <v>10926143</v>
      </c>
      <c r="R27" s="8">
        <v>139661258</v>
      </c>
      <c r="S27" s="8"/>
      <c r="T27" s="8"/>
      <c r="U27" s="8"/>
      <c r="V27" s="8"/>
      <c r="W27" s="8">
        <v>613798350</v>
      </c>
      <c r="X27" s="8">
        <v>230820570</v>
      </c>
      <c r="Y27" s="8">
        <v>382977780</v>
      </c>
      <c r="Z27" s="2">
        <v>165.92</v>
      </c>
      <c r="AA27" s="6">
        <v>307760946</v>
      </c>
    </row>
    <row r="28" spans="1:27" ht="13.5">
      <c r="A28" s="25" t="s">
        <v>52</v>
      </c>
      <c r="B28" s="24"/>
      <c r="C28" s="6">
        <v>176595614</v>
      </c>
      <c r="D28" s="6"/>
      <c r="E28" s="7">
        <v>245946199</v>
      </c>
      <c r="F28" s="8">
        <v>233946199</v>
      </c>
      <c r="G28" s="8">
        <v>1962983</v>
      </c>
      <c r="H28" s="8">
        <v>1323477</v>
      </c>
      <c r="I28" s="8">
        <v>1365951</v>
      </c>
      <c r="J28" s="8">
        <v>4652411</v>
      </c>
      <c r="K28" s="8">
        <v>4800481</v>
      </c>
      <c r="L28" s="8">
        <v>42342592</v>
      </c>
      <c r="M28" s="8">
        <v>497434</v>
      </c>
      <c r="N28" s="8">
        <v>47640507</v>
      </c>
      <c r="O28" s="8">
        <v>24867574</v>
      </c>
      <c r="P28" s="8">
        <v>22810918</v>
      </c>
      <c r="Q28" s="8">
        <v>26712522</v>
      </c>
      <c r="R28" s="8">
        <v>74391014</v>
      </c>
      <c r="S28" s="8"/>
      <c r="T28" s="8"/>
      <c r="U28" s="8"/>
      <c r="V28" s="8"/>
      <c r="W28" s="8">
        <v>126683932</v>
      </c>
      <c r="X28" s="8">
        <v>175459608</v>
      </c>
      <c r="Y28" s="8">
        <v>-48775676</v>
      </c>
      <c r="Z28" s="2">
        <v>-27.8</v>
      </c>
      <c r="AA28" s="6">
        <v>233946199</v>
      </c>
    </row>
    <row r="29" spans="1:27" ht="13.5">
      <c r="A29" s="25" t="s">
        <v>53</v>
      </c>
      <c r="B29" s="24"/>
      <c r="C29" s="6">
        <v>2429651665</v>
      </c>
      <c r="D29" s="6"/>
      <c r="E29" s="7">
        <v>2309090916</v>
      </c>
      <c r="F29" s="8">
        <v>2000039586</v>
      </c>
      <c r="G29" s="8">
        <v>274338536</v>
      </c>
      <c r="H29" s="8">
        <v>263384174</v>
      </c>
      <c r="I29" s="8">
        <v>432314437</v>
      </c>
      <c r="J29" s="8">
        <v>970037147</v>
      </c>
      <c r="K29" s="8">
        <v>-72635058</v>
      </c>
      <c r="L29" s="8">
        <v>303282440</v>
      </c>
      <c r="M29" s="8">
        <v>82549264</v>
      </c>
      <c r="N29" s="8">
        <v>313196646</v>
      </c>
      <c r="O29" s="8">
        <v>249887777</v>
      </c>
      <c r="P29" s="8">
        <v>74769145</v>
      </c>
      <c r="Q29" s="8">
        <v>286928926</v>
      </c>
      <c r="R29" s="8">
        <v>611585848</v>
      </c>
      <c r="S29" s="8"/>
      <c r="T29" s="8"/>
      <c r="U29" s="8"/>
      <c r="V29" s="8"/>
      <c r="W29" s="8">
        <v>1894819641</v>
      </c>
      <c r="X29" s="8">
        <v>1500029676</v>
      </c>
      <c r="Y29" s="8">
        <v>394789965</v>
      </c>
      <c r="Z29" s="2">
        <v>26.32</v>
      </c>
      <c r="AA29" s="6">
        <v>2000039586</v>
      </c>
    </row>
    <row r="30" spans="1:27" ht="13.5">
      <c r="A30" s="25" t="s">
        <v>54</v>
      </c>
      <c r="B30" s="24"/>
      <c r="C30" s="6">
        <v>71663795</v>
      </c>
      <c r="D30" s="6"/>
      <c r="E30" s="7">
        <v>89839189</v>
      </c>
      <c r="F30" s="8">
        <v>63598669</v>
      </c>
      <c r="G30" s="8">
        <v>4544254</v>
      </c>
      <c r="H30" s="8">
        <v>5050293</v>
      </c>
      <c r="I30" s="8">
        <v>6381430</v>
      </c>
      <c r="J30" s="8">
        <v>15975977</v>
      </c>
      <c r="K30" s="8">
        <v>7339227</v>
      </c>
      <c r="L30" s="8">
        <v>5140918</v>
      </c>
      <c r="M30" s="8">
        <v>5123017</v>
      </c>
      <c r="N30" s="8">
        <v>17603162</v>
      </c>
      <c r="O30" s="8">
        <v>5844709</v>
      </c>
      <c r="P30" s="8">
        <v>4811896</v>
      </c>
      <c r="Q30" s="8">
        <v>4795383</v>
      </c>
      <c r="R30" s="8">
        <v>15451988</v>
      </c>
      <c r="S30" s="8"/>
      <c r="T30" s="8"/>
      <c r="U30" s="8"/>
      <c r="V30" s="8"/>
      <c r="W30" s="8">
        <v>49031127</v>
      </c>
      <c r="X30" s="8">
        <v>47698659</v>
      </c>
      <c r="Y30" s="8">
        <v>1332468</v>
      </c>
      <c r="Z30" s="2">
        <v>2.79</v>
      </c>
      <c r="AA30" s="6">
        <v>63598669</v>
      </c>
    </row>
    <row r="31" spans="1:27" ht="13.5">
      <c r="A31" s="25" t="s">
        <v>55</v>
      </c>
      <c r="B31" s="24"/>
      <c r="C31" s="6">
        <v>703175803</v>
      </c>
      <c r="D31" s="6"/>
      <c r="E31" s="7">
        <v>809454532</v>
      </c>
      <c r="F31" s="8">
        <v>384213370</v>
      </c>
      <c r="G31" s="8">
        <v>4679021</v>
      </c>
      <c r="H31" s="8">
        <v>71722035</v>
      </c>
      <c r="I31" s="8">
        <v>39436518</v>
      </c>
      <c r="J31" s="8">
        <v>115837574</v>
      </c>
      <c r="K31" s="8">
        <v>37657589</v>
      </c>
      <c r="L31" s="8">
        <v>45167011</v>
      </c>
      <c r="M31" s="8">
        <v>57743971</v>
      </c>
      <c r="N31" s="8">
        <v>140568571</v>
      </c>
      <c r="O31" s="8">
        <v>28928925</v>
      </c>
      <c r="P31" s="8">
        <v>35359284</v>
      </c>
      <c r="Q31" s="8">
        <v>33357350</v>
      </c>
      <c r="R31" s="8">
        <v>97645559</v>
      </c>
      <c r="S31" s="8"/>
      <c r="T31" s="8"/>
      <c r="U31" s="8"/>
      <c r="V31" s="8"/>
      <c r="W31" s="8">
        <v>354051704</v>
      </c>
      <c r="X31" s="8">
        <v>288158940</v>
      </c>
      <c r="Y31" s="8">
        <v>65892764</v>
      </c>
      <c r="Z31" s="2">
        <v>22.87</v>
      </c>
      <c r="AA31" s="6">
        <v>384213370</v>
      </c>
    </row>
    <row r="32" spans="1:27" ht="13.5">
      <c r="A32" s="25" t="s">
        <v>43</v>
      </c>
      <c r="B32" s="24"/>
      <c r="C32" s="6">
        <v>7799481</v>
      </c>
      <c r="D32" s="6"/>
      <c r="E32" s="7">
        <v>7937980</v>
      </c>
      <c r="F32" s="8">
        <v>2953009</v>
      </c>
      <c r="G32" s="8">
        <v>2000</v>
      </c>
      <c r="H32" s="8">
        <v>1475598</v>
      </c>
      <c r="I32" s="8">
        <v>120470</v>
      </c>
      <c r="J32" s="8">
        <v>1598068</v>
      </c>
      <c r="K32" s="8">
        <v>1245270</v>
      </c>
      <c r="L32" s="8">
        <v>173345</v>
      </c>
      <c r="M32" s="8">
        <v>679449</v>
      </c>
      <c r="N32" s="8">
        <v>2098064</v>
      </c>
      <c r="O32" s="8"/>
      <c r="P32" s="8">
        <v>671277</v>
      </c>
      <c r="Q32" s="8"/>
      <c r="R32" s="8">
        <v>671277</v>
      </c>
      <c r="S32" s="8"/>
      <c r="T32" s="8"/>
      <c r="U32" s="8"/>
      <c r="V32" s="8"/>
      <c r="W32" s="8">
        <v>4367409</v>
      </c>
      <c r="X32" s="8">
        <v>2214738</v>
      </c>
      <c r="Y32" s="8">
        <v>2152671</v>
      </c>
      <c r="Z32" s="2">
        <v>97.2</v>
      </c>
      <c r="AA32" s="6">
        <v>2953009</v>
      </c>
    </row>
    <row r="33" spans="1:27" ht="13.5">
      <c r="A33" s="25" t="s">
        <v>56</v>
      </c>
      <c r="B33" s="24"/>
      <c r="C33" s="6">
        <v>607457546</v>
      </c>
      <c r="D33" s="6"/>
      <c r="E33" s="7">
        <v>431014753</v>
      </c>
      <c r="F33" s="8">
        <v>283882498</v>
      </c>
      <c r="G33" s="8">
        <v>19890716</v>
      </c>
      <c r="H33" s="8">
        <v>32564511</v>
      </c>
      <c r="I33" s="8">
        <v>16396631</v>
      </c>
      <c r="J33" s="8">
        <v>68851858</v>
      </c>
      <c r="K33" s="8">
        <v>18180572</v>
      </c>
      <c r="L33" s="8">
        <v>20511717</v>
      </c>
      <c r="M33" s="8">
        <v>18828612</v>
      </c>
      <c r="N33" s="8">
        <v>57520901</v>
      </c>
      <c r="O33" s="8">
        <v>19852530</v>
      </c>
      <c r="P33" s="8">
        <v>13024785</v>
      </c>
      <c r="Q33" s="8">
        <v>8160869</v>
      </c>
      <c r="R33" s="8">
        <v>41038184</v>
      </c>
      <c r="S33" s="8"/>
      <c r="T33" s="8"/>
      <c r="U33" s="8"/>
      <c r="V33" s="8"/>
      <c r="W33" s="8">
        <v>167410943</v>
      </c>
      <c r="X33" s="8">
        <v>212909229</v>
      </c>
      <c r="Y33" s="8">
        <v>-45498286</v>
      </c>
      <c r="Z33" s="2">
        <v>-21.37</v>
      </c>
      <c r="AA33" s="6">
        <v>283882498</v>
      </c>
    </row>
    <row r="34" spans="1:27" ht="13.5">
      <c r="A34" s="23" t="s">
        <v>57</v>
      </c>
      <c r="B34" s="29"/>
      <c r="C34" s="6">
        <v>22468767</v>
      </c>
      <c r="D34" s="6"/>
      <c r="E34" s="7"/>
      <c r="F34" s="8"/>
      <c r="G34" s="8"/>
      <c r="H34" s="8"/>
      <c r="I34" s="8">
        <v>21537</v>
      </c>
      <c r="J34" s="8">
        <v>21537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>
        <v>21537</v>
      </c>
      <c r="X34" s="8"/>
      <c r="Y34" s="8">
        <v>21537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7859497862</v>
      </c>
      <c r="D35" s="33">
        <f>SUM(D24:D34)</f>
        <v>0</v>
      </c>
      <c r="E35" s="34">
        <f t="shared" si="1"/>
        <v>6819794764</v>
      </c>
      <c r="F35" s="35">
        <f t="shared" si="1"/>
        <v>6457213387</v>
      </c>
      <c r="G35" s="35">
        <f t="shared" si="1"/>
        <v>824522168</v>
      </c>
      <c r="H35" s="35">
        <f t="shared" si="1"/>
        <v>610421378</v>
      </c>
      <c r="I35" s="35">
        <f t="shared" si="1"/>
        <v>952438649</v>
      </c>
      <c r="J35" s="35">
        <f t="shared" si="1"/>
        <v>2387382195</v>
      </c>
      <c r="K35" s="35">
        <f t="shared" si="1"/>
        <v>219282741</v>
      </c>
      <c r="L35" s="35">
        <f t="shared" si="1"/>
        <v>778368377</v>
      </c>
      <c r="M35" s="35">
        <f t="shared" si="1"/>
        <v>459703193</v>
      </c>
      <c r="N35" s="35">
        <f t="shared" si="1"/>
        <v>1457354311</v>
      </c>
      <c r="O35" s="35">
        <f t="shared" si="1"/>
        <v>626391761</v>
      </c>
      <c r="P35" s="35">
        <f t="shared" si="1"/>
        <v>558036924</v>
      </c>
      <c r="Q35" s="35">
        <f t="shared" si="1"/>
        <v>346027711</v>
      </c>
      <c r="R35" s="35">
        <f t="shared" si="1"/>
        <v>1530456396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5375192902</v>
      </c>
      <c r="X35" s="35">
        <f t="shared" si="1"/>
        <v>4842901008</v>
      </c>
      <c r="Y35" s="35">
        <f t="shared" si="1"/>
        <v>532291894</v>
      </c>
      <c r="Z35" s="36">
        <f>+IF(X35&lt;&gt;0,+(Y35/X35)*100,0)</f>
        <v>10.991178492409936</v>
      </c>
      <c r="AA35" s="33">
        <f>SUM(AA24:AA34)</f>
        <v>6457213387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-1028371180</v>
      </c>
      <c r="D37" s="46">
        <f>+D21-D35</f>
        <v>0</v>
      </c>
      <c r="E37" s="47">
        <f t="shared" si="2"/>
        <v>129842764</v>
      </c>
      <c r="F37" s="48">
        <f t="shared" si="2"/>
        <v>451393482</v>
      </c>
      <c r="G37" s="48">
        <f t="shared" si="2"/>
        <v>-89460635</v>
      </c>
      <c r="H37" s="48">
        <f t="shared" si="2"/>
        <v>116393615</v>
      </c>
      <c r="I37" s="48">
        <f t="shared" si="2"/>
        <v>-388902855</v>
      </c>
      <c r="J37" s="48">
        <f t="shared" si="2"/>
        <v>-361969875</v>
      </c>
      <c r="K37" s="48">
        <f t="shared" si="2"/>
        <v>195965842</v>
      </c>
      <c r="L37" s="48">
        <f t="shared" si="2"/>
        <v>-102029314</v>
      </c>
      <c r="M37" s="48">
        <f t="shared" si="2"/>
        <v>-38811450</v>
      </c>
      <c r="N37" s="48">
        <f t="shared" si="2"/>
        <v>55125078</v>
      </c>
      <c r="O37" s="48">
        <f t="shared" si="2"/>
        <v>-139756583</v>
      </c>
      <c r="P37" s="48">
        <f t="shared" si="2"/>
        <v>-71301713</v>
      </c>
      <c r="Q37" s="48">
        <f t="shared" si="2"/>
        <v>563296808</v>
      </c>
      <c r="R37" s="48">
        <f t="shared" si="2"/>
        <v>352238512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45393715</v>
      </c>
      <c r="X37" s="48">
        <f>IF(F21=F35,0,X21-X35)</f>
        <v>338553594</v>
      </c>
      <c r="Y37" s="48">
        <f t="shared" si="2"/>
        <v>-293159879</v>
      </c>
      <c r="Z37" s="49">
        <f>+IF(X37&lt;&gt;0,+(Y37/X37)*100,0)</f>
        <v>-86.59186734257501</v>
      </c>
      <c r="AA37" s="46">
        <f>+AA21-AA35</f>
        <v>451393482</v>
      </c>
    </row>
    <row r="38" spans="1:27" ht="22.5" customHeight="1">
      <c r="A38" s="50" t="s">
        <v>60</v>
      </c>
      <c r="B38" s="29"/>
      <c r="C38" s="6">
        <v>774277846</v>
      </c>
      <c r="D38" s="6"/>
      <c r="E38" s="7">
        <v>1077940000</v>
      </c>
      <c r="F38" s="8">
        <v>1103940000</v>
      </c>
      <c r="G38" s="8">
        <v>202151000</v>
      </c>
      <c r="H38" s="8">
        <v>3391000</v>
      </c>
      <c r="I38" s="8">
        <v>-205542000</v>
      </c>
      <c r="J38" s="8"/>
      <c r="K38" s="8"/>
      <c r="L38" s="8">
        <v>72269000</v>
      </c>
      <c r="M38" s="8"/>
      <c r="N38" s="8">
        <v>72269000</v>
      </c>
      <c r="O38" s="8">
        <v>-72269000</v>
      </c>
      <c r="P38" s="8"/>
      <c r="Q38" s="8">
        <v>5000000</v>
      </c>
      <c r="R38" s="8">
        <v>-67269000</v>
      </c>
      <c r="S38" s="8"/>
      <c r="T38" s="8"/>
      <c r="U38" s="8"/>
      <c r="V38" s="8"/>
      <c r="W38" s="8">
        <v>5000000</v>
      </c>
      <c r="X38" s="8">
        <v>827954982</v>
      </c>
      <c r="Y38" s="8">
        <v>-822954982</v>
      </c>
      <c r="Z38" s="2">
        <v>-99.4</v>
      </c>
      <c r="AA38" s="6">
        <v>1103940000</v>
      </c>
    </row>
    <row r="39" spans="1:27" ht="57" customHeight="1">
      <c r="A39" s="50" t="s">
        <v>61</v>
      </c>
      <c r="B39" s="29"/>
      <c r="C39" s="28">
        <v>21912812</v>
      </c>
      <c r="D39" s="28"/>
      <c r="E39" s="7">
        <v>11408079</v>
      </c>
      <c r="F39" s="26">
        <v>11408079</v>
      </c>
      <c r="G39" s="26">
        <v>637331</v>
      </c>
      <c r="H39" s="26">
        <v>247950</v>
      </c>
      <c r="I39" s="26">
        <v>282044</v>
      </c>
      <c r="J39" s="26">
        <v>1167325</v>
      </c>
      <c r="K39" s="26">
        <v>1418615</v>
      </c>
      <c r="L39" s="26">
        <v>175712</v>
      </c>
      <c r="M39" s="26">
        <v>50293</v>
      </c>
      <c r="N39" s="26">
        <v>1644620</v>
      </c>
      <c r="O39" s="26">
        <v>47585</v>
      </c>
      <c r="P39" s="26">
        <v>4810064</v>
      </c>
      <c r="Q39" s="26">
        <v>187799</v>
      </c>
      <c r="R39" s="26">
        <v>5045448</v>
      </c>
      <c r="S39" s="26"/>
      <c r="T39" s="26"/>
      <c r="U39" s="26"/>
      <c r="V39" s="26"/>
      <c r="W39" s="26">
        <v>7857393</v>
      </c>
      <c r="X39" s="26">
        <v>8556057</v>
      </c>
      <c r="Y39" s="26">
        <v>-698664</v>
      </c>
      <c r="Z39" s="27">
        <v>-8.17</v>
      </c>
      <c r="AA39" s="28">
        <v>11408079</v>
      </c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-232180522</v>
      </c>
      <c r="D41" s="56">
        <f>SUM(D37:D40)</f>
        <v>0</v>
      </c>
      <c r="E41" s="57">
        <f t="shared" si="3"/>
        <v>1219190843</v>
      </c>
      <c r="F41" s="58">
        <f t="shared" si="3"/>
        <v>1566741561</v>
      </c>
      <c r="G41" s="58">
        <f t="shared" si="3"/>
        <v>113327696</v>
      </c>
      <c r="H41" s="58">
        <f t="shared" si="3"/>
        <v>120032565</v>
      </c>
      <c r="I41" s="58">
        <f t="shared" si="3"/>
        <v>-594162811</v>
      </c>
      <c r="J41" s="58">
        <f t="shared" si="3"/>
        <v>-360802550</v>
      </c>
      <c r="K41" s="58">
        <f t="shared" si="3"/>
        <v>197384457</v>
      </c>
      <c r="L41" s="58">
        <f t="shared" si="3"/>
        <v>-29584602</v>
      </c>
      <c r="M41" s="58">
        <f t="shared" si="3"/>
        <v>-38761157</v>
      </c>
      <c r="N41" s="58">
        <f t="shared" si="3"/>
        <v>129038698</v>
      </c>
      <c r="O41" s="58">
        <f t="shared" si="3"/>
        <v>-211977998</v>
      </c>
      <c r="P41" s="58">
        <f t="shared" si="3"/>
        <v>-66491649</v>
      </c>
      <c r="Q41" s="58">
        <f t="shared" si="3"/>
        <v>568484607</v>
      </c>
      <c r="R41" s="58">
        <f t="shared" si="3"/>
        <v>290014960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58251108</v>
      </c>
      <c r="X41" s="58">
        <f t="shared" si="3"/>
        <v>1175064633</v>
      </c>
      <c r="Y41" s="58">
        <f t="shared" si="3"/>
        <v>-1116813525</v>
      </c>
      <c r="Z41" s="59">
        <f>+IF(X41&lt;&gt;0,+(Y41/X41)*100,0)</f>
        <v>-95.04273157713189</v>
      </c>
      <c r="AA41" s="56">
        <f>SUM(AA37:AA40)</f>
        <v>1566741561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-232180522</v>
      </c>
      <c r="D43" s="64">
        <f>+D41-D42</f>
        <v>0</v>
      </c>
      <c r="E43" s="65">
        <f t="shared" si="4"/>
        <v>1219190843</v>
      </c>
      <c r="F43" s="66">
        <f t="shared" si="4"/>
        <v>1566741561</v>
      </c>
      <c r="G43" s="66">
        <f t="shared" si="4"/>
        <v>113327696</v>
      </c>
      <c r="H43" s="66">
        <f t="shared" si="4"/>
        <v>120032565</v>
      </c>
      <c r="I43" s="66">
        <f t="shared" si="4"/>
        <v>-594162811</v>
      </c>
      <c r="J43" s="66">
        <f t="shared" si="4"/>
        <v>-360802550</v>
      </c>
      <c r="K43" s="66">
        <f t="shared" si="4"/>
        <v>197384457</v>
      </c>
      <c r="L43" s="66">
        <f t="shared" si="4"/>
        <v>-29584602</v>
      </c>
      <c r="M43" s="66">
        <f t="shared" si="4"/>
        <v>-38761157</v>
      </c>
      <c r="N43" s="66">
        <f t="shared" si="4"/>
        <v>129038698</v>
      </c>
      <c r="O43" s="66">
        <f t="shared" si="4"/>
        <v>-211977998</v>
      </c>
      <c r="P43" s="66">
        <f t="shared" si="4"/>
        <v>-66491649</v>
      </c>
      <c r="Q43" s="66">
        <f t="shared" si="4"/>
        <v>568484607</v>
      </c>
      <c r="R43" s="66">
        <f t="shared" si="4"/>
        <v>290014960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58251108</v>
      </c>
      <c r="X43" s="66">
        <f t="shared" si="4"/>
        <v>1175064633</v>
      </c>
      <c r="Y43" s="66">
        <f t="shared" si="4"/>
        <v>-1116813525</v>
      </c>
      <c r="Z43" s="67">
        <f>+IF(X43&lt;&gt;0,+(Y43/X43)*100,0)</f>
        <v>-95.04273157713189</v>
      </c>
      <c r="AA43" s="64">
        <f>+AA41-AA42</f>
        <v>1566741561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-232180522</v>
      </c>
      <c r="D45" s="56">
        <f>SUM(D43:D44)</f>
        <v>0</v>
      </c>
      <c r="E45" s="57">
        <f t="shared" si="5"/>
        <v>1219190843</v>
      </c>
      <c r="F45" s="58">
        <f t="shared" si="5"/>
        <v>1566741561</v>
      </c>
      <c r="G45" s="58">
        <f t="shared" si="5"/>
        <v>113327696</v>
      </c>
      <c r="H45" s="58">
        <f t="shared" si="5"/>
        <v>120032565</v>
      </c>
      <c r="I45" s="58">
        <f t="shared" si="5"/>
        <v>-594162811</v>
      </c>
      <c r="J45" s="58">
        <f t="shared" si="5"/>
        <v>-360802550</v>
      </c>
      <c r="K45" s="58">
        <f t="shared" si="5"/>
        <v>197384457</v>
      </c>
      <c r="L45" s="58">
        <f t="shared" si="5"/>
        <v>-29584602</v>
      </c>
      <c r="M45" s="58">
        <f t="shared" si="5"/>
        <v>-38761157</v>
      </c>
      <c r="N45" s="58">
        <f t="shared" si="5"/>
        <v>129038698</v>
      </c>
      <c r="O45" s="58">
        <f t="shared" si="5"/>
        <v>-211977998</v>
      </c>
      <c r="P45" s="58">
        <f t="shared" si="5"/>
        <v>-66491649</v>
      </c>
      <c r="Q45" s="58">
        <f t="shared" si="5"/>
        <v>568484607</v>
      </c>
      <c r="R45" s="58">
        <f t="shared" si="5"/>
        <v>290014960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58251108</v>
      </c>
      <c r="X45" s="58">
        <f t="shared" si="5"/>
        <v>1175064633</v>
      </c>
      <c r="Y45" s="58">
        <f t="shared" si="5"/>
        <v>-1116813525</v>
      </c>
      <c r="Z45" s="59">
        <f>+IF(X45&lt;&gt;0,+(Y45/X45)*100,0)</f>
        <v>-95.04273157713189</v>
      </c>
      <c r="AA45" s="56">
        <f>SUM(AA43:AA44)</f>
        <v>1566741561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-232180522</v>
      </c>
      <c r="D47" s="71">
        <f>SUM(D45:D46)</f>
        <v>0</v>
      </c>
      <c r="E47" s="72">
        <f t="shared" si="6"/>
        <v>1219190843</v>
      </c>
      <c r="F47" s="73">
        <f t="shared" si="6"/>
        <v>1566741561</v>
      </c>
      <c r="G47" s="73">
        <f t="shared" si="6"/>
        <v>113327696</v>
      </c>
      <c r="H47" s="74">
        <f t="shared" si="6"/>
        <v>120032565</v>
      </c>
      <c r="I47" s="74">
        <f t="shared" si="6"/>
        <v>-594162811</v>
      </c>
      <c r="J47" s="74">
        <f t="shared" si="6"/>
        <v>-360802550</v>
      </c>
      <c r="K47" s="74">
        <f t="shared" si="6"/>
        <v>197384457</v>
      </c>
      <c r="L47" s="74">
        <f t="shared" si="6"/>
        <v>-29584602</v>
      </c>
      <c r="M47" s="73">
        <f t="shared" si="6"/>
        <v>-38761157</v>
      </c>
      <c r="N47" s="73">
        <f t="shared" si="6"/>
        <v>129038698</v>
      </c>
      <c r="O47" s="74">
        <f t="shared" si="6"/>
        <v>-211977998</v>
      </c>
      <c r="P47" s="74">
        <f t="shared" si="6"/>
        <v>-66491649</v>
      </c>
      <c r="Q47" s="74">
        <f t="shared" si="6"/>
        <v>568484607</v>
      </c>
      <c r="R47" s="74">
        <f t="shared" si="6"/>
        <v>290014960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58251108</v>
      </c>
      <c r="X47" s="74">
        <f t="shared" si="6"/>
        <v>1175064633</v>
      </c>
      <c r="Y47" s="74">
        <f t="shared" si="6"/>
        <v>-1116813525</v>
      </c>
      <c r="Z47" s="75">
        <f>+IF(X47&lt;&gt;0,+(Y47/X47)*100,0)</f>
        <v>-95.04273157713189</v>
      </c>
      <c r="AA47" s="76">
        <f>SUM(AA45:AA46)</f>
        <v>1566741561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78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5395430740</v>
      </c>
      <c r="D5" s="6"/>
      <c r="E5" s="7">
        <v>6140478219</v>
      </c>
      <c r="F5" s="8">
        <v>6140478219</v>
      </c>
      <c r="G5" s="8">
        <v>403964291</v>
      </c>
      <c r="H5" s="8">
        <v>483915490</v>
      </c>
      <c r="I5" s="8">
        <v>371250044</v>
      </c>
      <c r="J5" s="8">
        <v>1259129825</v>
      </c>
      <c r="K5" s="8">
        <v>479260118</v>
      </c>
      <c r="L5" s="8">
        <v>466895420</v>
      </c>
      <c r="M5" s="8">
        <v>479737243</v>
      </c>
      <c r="N5" s="8">
        <v>1425892781</v>
      </c>
      <c r="O5" s="8">
        <v>492655580</v>
      </c>
      <c r="P5" s="8">
        <v>536115287</v>
      </c>
      <c r="Q5" s="8">
        <v>448010541</v>
      </c>
      <c r="R5" s="8">
        <v>1476781408</v>
      </c>
      <c r="S5" s="8"/>
      <c r="T5" s="8"/>
      <c r="U5" s="8"/>
      <c r="V5" s="8"/>
      <c r="W5" s="8">
        <v>4161804014</v>
      </c>
      <c r="X5" s="8">
        <v>4605358617</v>
      </c>
      <c r="Y5" s="8">
        <v>-443554603</v>
      </c>
      <c r="Z5" s="2">
        <v>-9.63</v>
      </c>
      <c r="AA5" s="6">
        <v>6140478219</v>
      </c>
    </row>
    <row r="6" spans="1:27" ht="13.5">
      <c r="A6" s="23" t="s">
        <v>32</v>
      </c>
      <c r="B6" s="24"/>
      <c r="C6" s="6">
        <v>13915463150</v>
      </c>
      <c r="D6" s="6"/>
      <c r="E6" s="7">
        <v>15553417080</v>
      </c>
      <c r="F6" s="8">
        <v>15553417080</v>
      </c>
      <c r="G6" s="8">
        <v>1467564651</v>
      </c>
      <c r="H6" s="8">
        <v>1769049966</v>
      </c>
      <c r="I6" s="8">
        <v>1624167884</v>
      </c>
      <c r="J6" s="8">
        <v>4860782501</v>
      </c>
      <c r="K6" s="8">
        <v>1176098299</v>
      </c>
      <c r="L6" s="8">
        <v>1169396168</v>
      </c>
      <c r="M6" s="8">
        <v>1164962890</v>
      </c>
      <c r="N6" s="8">
        <v>3510457357</v>
      </c>
      <c r="O6" s="8">
        <v>1075317010</v>
      </c>
      <c r="P6" s="8">
        <v>1151648774</v>
      </c>
      <c r="Q6" s="8">
        <v>843064686</v>
      </c>
      <c r="R6" s="8">
        <v>3070030470</v>
      </c>
      <c r="S6" s="8"/>
      <c r="T6" s="8"/>
      <c r="U6" s="8"/>
      <c r="V6" s="8"/>
      <c r="W6" s="8">
        <v>11441270328</v>
      </c>
      <c r="X6" s="8">
        <v>11665062756</v>
      </c>
      <c r="Y6" s="8">
        <v>-223792428</v>
      </c>
      <c r="Z6" s="2">
        <v>-1.92</v>
      </c>
      <c r="AA6" s="6">
        <v>15553417080</v>
      </c>
    </row>
    <row r="7" spans="1:27" ht="13.5">
      <c r="A7" s="25" t="s">
        <v>33</v>
      </c>
      <c r="B7" s="24"/>
      <c r="C7" s="6">
        <v>3873112371</v>
      </c>
      <c r="D7" s="6"/>
      <c r="E7" s="7">
        <v>4870107512</v>
      </c>
      <c r="F7" s="8">
        <v>4870107512</v>
      </c>
      <c r="G7" s="8">
        <v>321935541</v>
      </c>
      <c r="H7" s="8">
        <v>438363764</v>
      </c>
      <c r="I7" s="8">
        <v>369459466</v>
      </c>
      <c r="J7" s="8">
        <v>1129758771</v>
      </c>
      <c r="K7" s="8">
        <v>360456376</v>
      </c>
      <c r="L7" s="8">
        <v>385807573</v>
      </c>
      <c r="M7" s="8">
        <v>380857791</v>
      </c>
      <c r="N7" s="8">
        <v>1127121740</v>
      </c>
      <c r="O7" s="8">
        <v>387082753</v>
      </c>
      <c r="P7" s="8">
        <v>373491962</v>
      </c>
      <c r="Q7" s="8">
        <v>342254751</v>
      </c>
      <c r="R7" s="8">
        <v>1102829466</v>
      </c>
      <c r="S7" s="8"/>
      <c r="T7" s="8"/>
      <c r="U7" s="8"/>
      <c r="V7" s="8"/>
      <c r="W7" s="8">
        <v>3359709977</v>
      </c>
      <c r="X7" s="8">
        <v>3652580610</v>
      </c>
      <c r="Y7" s="8">
        <v>-292870633</v>
      </c>
      <c r="Z7" s="2">
        <v>-8.02</v>
      </c>
      <c r="AA7" s="6">
        <v>4870107512</v>
      </c>
    </row>
    <row r="8" spans="1:27" ht="13.5">
      <c r="A8" s="25" t="s">
        <v>34</v>
      </c>
      <c r="B8" s="24"/>
      <c r="C8" s="6">
        <v>1477905512</v>
      </c>
      <c r="D8" s="6"/>
      <c r="E8" s="7">
        <v>1771370677</v>
      </c>
      <c r="F8" s="8">
        <v>1771370677</v>
      </c>
      <c r="G8" s="8">
        <v>127820170</v>
      </c>
      <c r="H8" s="8">
        <v>159017806</v>
      </c>
      <c r="I8" s="8">
        <v>142307693</v>
      </c>
      <c r="J8" s="8">
        <v>429145669</v>
      </c>
      <c r="K8" s="8">
        <v>142232920</v>
      </c>
      <c r="L8" s="8">
        <v>148314788</v>
      </c>
      <c r="M8" s="8">
        <v>145388912</v>
      </c>
      <c r="N8" s="8">
        <v>435936620</v>
      </c>
      <c r="O8" s="8">
        <v>150937758</v>
      </c>
      <c r="P8" s="8">
        <v>147688049</v>
      </c>
      <c r="Q8" s="8">
        <v>135340850</v>
      </c>
      <c r="R8" s="8">
        <v>433966657</v>
      </c>
      <c r="S8" s="8"/>
      <c r="T8" s="8"/>
      <c r="U8" s="8"/>
      <c r="V8" s="8"/>
      <c r="W8" s="8">
        <v>1299048946</v>
      </c>
      <c r="X8" s="8">
        <v>1328527989</v>
      </c>
      <c r="Y8" s="8">
        <v>-29479043</v>
      </c>
      <c r="Z8" s="2">
        <v>-2.22</v>
      </c>
      <c r="AA8" s="6">
        <v>1771370677</v>
      </c>
    </row>
    <row r="9" spans="1:27" ht="13.5">
      <c r="A9" s="25" t="s">
        <v>35</v>
      </c>
      <c r="B9" s="24"/>
      <c r="C9" s="6">
        <v>1319678215</v>
      </c>
      <c r="D9" s="6"/>
      <c r="E9" s="7">
        <v>1533344175</v>
      </c>
      <c r="F9" s="8">
        <v>1533344175</v>
      </c>
      <c r="G9" s="8">
        <v>111863658</v>
      </c>
      <c r="H9" s="8">
        <v>109242264</v>
      </c>
      <c r="I9" s="8">
        <v>115067358</v>
      </c>
      <c r="J9" s="8">
        <v>336173280</v>
      </c>
      <c r="K9" s="8">
        <v>115699202</v>
      </c>
      <c r="L9" s="8">
        <v>119290953</v>
      </c>
      <c r="M9" s="8">
        <v>107026386</v>
      </c>
      <c r="N9" s="8">
        <v>342016541</v>
      </c>
      <c r="O9" s="8">
        <v>117435548</v>
      </c>
      <c r="P9" s="8">
        <v>119361006</v>
      </c>
      <c r="Q9" s="8">
        <v>105674246</v>
      </c>
      <c r="R9" s="8">
        <v>342470800</v>
      </c>
      <c r="S9" s="8"/>
      <c r="T9" s="8"/>
      <c r="U9" s="8"/>
      <c r="V9" s="8"/>
      <c r="W9" s="8">
        <v>1020660621</v>
      </c>
      <c r="X9" s="8">
        <v>1150008129</v>
      </c>
      <c r="Y9" s="8">
        <v>-129347508</v>
      </c>
      <c r="Z9" s="2">
        <v>-11.25</v>
      </c>
      <c r="AA9" s="6">
        <v>1533344175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116471403</v>
      </c>
      <c r="D11" s="6"/>
      <c r="E11" s="7">
        <v>136271005</v>
      </c>
      <c r="F11" s="8">
        <v>136271005</v>
      </c>
      <c r="G11" s="8">
        <v>9610746</v>
      </c>
      <c r="H11" s="8">
        <v>11363581</v>
      </c>
      <c r="I11" s="8">
        <v>12747096</v>
      </c>
      <c r="J11" s="8">
        <v>33721423</v>
      </c>
      <c r="K11" s="8">
        <v>12532986</v>
      </c>
      <c r="L11" s="8">
        <v>9112885</v>
      </c>
      <c r="M11" s="8">
        <v>10737141</v>
      </c>
      <c r="N11" s="8">
        <v>32383012</v>
      </c>
      <c r="O11" s="8">
        <v>13918030</v>
      </c>
      <c r="P11" s="8">
        <v>11314079</v>
      </c>
      <c r="Q11" s="8">
        <v>9406241</v>
      </c>
      <c r="R11" s="8">
        <v>34638350</v>
      </c>
      <c r="S11" s="8"/>
      <c r="T11" s="8"/>
      <c r="U11" s="8"/>
      <c r="V11" s="8"/>
      <c r="W11" s="8">
        <v>100742785</v>
      </c>
      <c r="X11" s="8">
        <v>102203154</v>
      </c>
      <c r="Y11" s="8">
        <v>-1460369</v>
      </c>
      <c r="Z11" s="2">
        <v>-1.43</v>
      </c>
      <c r="AA11" s="6">
        <v>136271005</v>
      </c>
    </row>
    <row r="12" spans="1:27" ht="13.5">
      <c r="A12" s="25" t="s">
        <v>37</v>
      </c>
      <c r="B12" s="29"/>
      <c r="C12" s="6">
        <v>397694498</v>
      </c>
      <c r="D12" s="6"/>
      <c r="E12" s="7">
        <v>438015030</v>
      </c>
      <c r="F12" s="8">
        <v>435015030</v>
      </c>
      <c r="G12" s="8">
        <v>34033553</v>
      </c>
      <c r="H12" s="8">
        <v>4687052</v>
      </c>
      <c r="I12" s="8">
        <v>47804924</v>
      </c>
      <c r="J12" s="8">
        <v>86525529</v>
      </c>
      <c r="K12" s="8">
        <v>13236219</v>
      </c>
      <c r="L12" s="8">
        <v>43335982</v>
      </c>
      <c r="M12" s="8">
        <v>8687345</v>
      </c>
      <c r="N12" s="8">
        <v>65259546</v>
      </c>
      <c r="O12" s="8">
        <v>42402204</v>
      </c>
      <c r="P12" s="8">
        <v>12729751</v>
      </c>
      <c r="Q12" s="8">
        <v>378983</v>
      </c>
      <c r="R12" s="8">
        <v>55510938</v>
      </c>
      <c r="S12" s="8"/>
      <c r="T12" s="8"/>
      <c r="U12" s="8"/>
      <c r="V12" s="8"/>
      <c r="W12" s="8">
        <v>207296013</v>
      </c>
      <c r="X12" s="8">
        <v>326261259</v>
      </c>
      <c r="Y12" s="8">
        <v>-118965246</v>
      </c>
      <c r="Z12" s="2">
        <v>-36.46</v>
      </c>
      <c r="AA12" s="6">
        <v>435015030</v>
      </c>
    </row>
    <row r="13" spans="1:27" ht="13.5">
      <c r="A13" s="23" t="s">
        <v>38</v>
      </c>
      <c r="B13" s="29"/>
      <c r="C13" s="6">
        <v>485263268</v>
      </c>
      <c r="D13" s="6"/>
      <c r="E13" s="7">
        <v>560910075</v>
      </c>
      <c r="F13" s="8">
        <v>560910075</v>
      </c>
      <c r="G13" s="8">
        <v>56454975</v>
      </c>
      <c r="H13" s="8">
        <v>34545609</v>
      </c>
      <c r="I13" s="8">
        <v>38906325</v>
      </c>
      <c r="J13" s="8">
        <v>129906909</v>
      </c>
      <c r="K13" s="8">
        <v>37315232</v>
      </c>
      <c r="L13" s="8">
        <v>33616561</v>
      </c>
      <c r="M13" s="8">
        <v>35537526</v>
      </c>
      <c r="N13" s="8">
        <v>106469319</v>
      </c>
      <c r="O13" s="8">
        <v>39996242</v>
      </c>
      <c r="P13" s="8">
        <v>58066811</v>
      </c>
      <c r="Q13" s="8">
        <v>14359784</v>
      </c>
      <c r="R13" s="8">
        <v>112422837</v>
      </c>
      <c r="S13" s="8"/>
      <c r="T13" s="8"/>
      <c r="U13" s="8"/>
      <c r="V13" s="8"/>
      <c r="W13" s="8">
        <v>348799065</v>
      </c>
      <c r="X13" s="8">
        <v>420682536</v>
      </c>
      <c r="Y13" s="8">
        <v>-71883471</v>
      </c>
      <c r="Z13" s="2">
        <v>-17.09</v>
      </c>
      <c r="AA13" s="6">
        <v>560910075</v>
      </c>
    </row>
    <row r="14" spans="1:27" ht="13.5">
      <c r="A14" s="23" t="s">
        <v>39</v>
      </c>
      <c r="B14" s="29"/>
      <c r="C14" s="6">
        <v>181971</v>
      </c>
      <c r="D14" s="6"/>
      <c r="E14" s="7"/>
      <c r="F14" s="8"/>
      <c r="G14" s="8"/>
      <c r="H14" s="8"/>
      <c r="I14" s="8"/>
      <c r="J14" s="8"/>
      <c r="K14" s="8">
        <v>12189</v>
      </c>
      <c r="L14" s="8">
        <v>1828</v>
      </c>
      <c r="M14" s="8">
        <v>-3657</v>
      </c>
      <c r="N14" s="8">
        <v>10360</v>
      </c>
      <c r="O14" s="8"/>
      <c r="P14" s="8"/>
      <c r="Q14" s="8">
        <v>1828</v>
      </c>
      <c r="R14" s="8">
        <v>1828</v>
      </c>
      <c r="S14" s="8"/>
      <c r="T14" s="8"/>
      <c r="U14" s="8"/>
      <c r="V14" s="8"/>
      <c r="W14" s="8">
        <v>12188</v>
      </c>
      <c r="X14" s="8"/>
      <c r="Y14" s="8">
        <v>12188</v>
      </c>
      <c r="Z14" s="2"/>
      <c r="AA14" s="6"/>
    </row>
    <row r="15" spans="1:27" ht="13.5">
      <c r="A15" s="23" t="s">
        <v>40</v>
      </c>
      <c r="B15" s="29"/>
      <c r="C15" s="6">
        <v>650079368</v>
      </c>
      <c r="D15" s="6"/>
      <c r="E15" s="7">
        <v>145107136</v>
      </c>
      <c r="F15" s="8">
        <v>610707136</v>
      </c>
      <c r="G15" s="8">
        <v>14129121</v>
      </c>
      <c r="H15" s="8">
        <v>12603127</v>
      </c>
      <c r="I15" s="8">
        <v>11391739</v>
      </c>
      <c r="J15" s="8">
        <v>38123987</v>
      </c>
      <c r="K15" s="8">
        <v>12959744</v>
      </c>
      <c r="L15" s="8">
        <v>9810319</v>
      </c>
      <c r="M15" s="8">
        <v>11168949</v>
      </c>
      <c r="N15" s="8">
        <v>33939012</v>
      </c>
      <c r="O15" s="8">
        <v>10615681</v>
      </c>
      <c r="P15" s="8">
        <v>9387935</v>
      </c>
      <c r="Q15" s="8">
        <v>67032</v>
      </c>
      <c r="R15" s="8">
        <v>20070648</v>
      </c>
      <c r="S15" s="8"/>
      <c r="T15" s="8"/>
      <c r="U15" s="8"/>
      <c r="V15" s="8"/>
      <c r="W15" s="8">
        <v>92133647</v>
      </c>
      <c r="X15" s="8">
        <v>458030322</v>
      </c>
      <c r="Y15" s="8">
        <v>-365896675</v>
      </c>
      <c r="Z15" s="2">
        <v>-79.88</v>
      </c>
      <c r="AA15" s="6">
        <v>610707136</v>
      </c>
    </row>
    <row r="16" spans="1:27" ht="13.5">
      <c r="A16" s="23" t="s">
        <v>41</v>
      </c>
      <c r="B16" s="29"/>
      <c r="C16" s="6">
        <v>305137762</v>
      </c>
      <c r="D16" s="6"/>
      <c r="E16" s="7">
        <v>305915543</v>
      </c>
      <c r="F16" s="8">
        <v>305915543</v>
      </c>
      <c r="G16" s="8">
        <v>29000678</v>
      </c>
      <c r="H16" s="8">
        <v>26997523</v>
      </c>
      <c r="I16" s="8">
        <v>24548098</v>
      </c>
      <c r="J16" s="8">
        <v>80546299</v>
      </c>
      <c r="K16" s="8">
        <v>29689937</v>
      </c>
      <c r="L16" s="8">
        <v>24986153</v>
      </c>
      <c r="M16" s="8">
        <v>18255746</v>
      </c>
      <c r="N16" s="8">
        <v>72931836</v>
      </c>
      <c r="O16" s="8">
        <v>24119717</v>
      </c>
      <c r="P16" s="8">
        <v>22928636</v>
      </c>
      <c r="Q16" s="8">
        <v>-111328</v>
      </c>
      <c r="R16" s="8">
        <v>46937025</v>
      </c>
      <c r="S16" s="8"/>
      <c r="T16" s="8"/>
      <c r="U16" s="8"/>
      <c r="V16" s="8"/>
      <c r="W16" s="8">
        <v>200415160</v>
      </c>
      <c r="X16" s="8">
        <v>229436649</v>
      </c>
      <c r="Y16" s="8">
        <v>-29021489</v>
      </c>
      <c r="Z16" s="2">
        <v>-12.65</v>
      </c>
      <c r="AA16" s="6">
        <v>305915543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4010129792</v>
      </c>
      <c r="D18" s="6"/>
      <c r="E18" s="7">
        <v>4196210572</v>
      </c>
      <c r="F18" s="8">
        <v>4805933271</v>
      </c>
      <c r="G18" s="8">
        <v>1585352147</v>
      </c>
      <c r="H18" s="8">
        <v>52270744</v>
      </c>
      <c r="I18" s="8">
        <v>-6578658</v>
      </c>
      <c r="J18" s="8">
        <v>1631044233</v>
      </c>
      <c r="K18" s="8">
        <v>78844569</v>
      </c>
      <c r="L18" s="8">
        <v>110177803</v>
      </c>
      <c r="M18" s="8">
        <v>1224372874</v>
      </c>
      <c r="N18" s="8">
        <v>1413395246</v>
      </c>
      <c r="O18" s="8">
        <v>73282056</v>
      </c>
      <c r="P18" s="8">
        <v>154192822</v>
      </c>
      <c r="Q18" s="8">
        <v>7075732</v>
      </c>
      <c r="R18" s="8">
        <v>234550610</v>
      </c>
      <c r="S18" s="8"/>
      <c r="T18" s="8"/>
      <c r="U18" s="8"/>
      <c r="V18" s="8"/>
      <c r="W18" s="8">
        <v>3278990089</v>
      </c>
      <c r="X18" s="8">
        <v>3604449888</v>
      </c>
      <c r="Y18" s="8">
        <v>-325459799</v>
      </c>
      <c r="Z18" s="2">
        <v>-9.03</v>
      </c>
      <c r="AA18" s="6">
        <v>4805933271</v>
      </c>
    </row>
    <row r="19" spans="1:27" ht="13.5">
      <c r="A19" s="23" t="s">
        <v>44</v>
      </c>
      <c r="B19" s="29"/>
      <c r="C19" s="6">
        <v>2003139450</v>
      </c>
      <c r="D19" s="6"/>
      <c r="E19" s="7">
        <v>3013914270</v>
      </c>
      <c r="F19" s="26">
        <v>3013964270</v>
      </c>
      <c r="G19" s="26">
        <v>33779939</v>
      </c>
      <c r="H19" s="26">
        <v>587920976</v>
      </c>
      <c r="I19" s="26">
        <v>15074254</v>
      </c>
      <c r="J19" s="26">
        <v>636775169</v>
      </c>
      <c r="K19" s="26">
        <v>39446032</v>
      </c>
      <c r="L19" s="26">
        <v>16260129</v>
      </c>
      <c r="M19" s="26">
        <v>584244724</v>
      </c>
      <c r="N19" s="26">
        <v>639950885</v>
      </c>
      <c r="O19" s="26">
        <v>42208062</v>
      </c>
      <c r="P19" s="26">
        <v>16594390</v>
      </c>
      <c r="Q19" s="26">
        <v>46325479</v>
      </c>
      <c r="R19" s="26">
        <v>105127931</v>
      </c>
      <c r="S19" s="26"/>
      <c r="T19" s="26"/>
      <c r="U19" s="26"/>
      <c r="V19" s="26"/>
      <c r="W19" s="26">
        <v>1381853985</v>
      </c>
      <c r="X19" s="26">
        <v>2260472994</v>
      </c>
      <c r="Y19" s="26">
        <v>-878619009</v>
      </c>
      <c r="Z19" s="27">
        <v>-38.87</v>
      </c>
      <c r="AA19" s="28">
        <v>3013964270</v>
      </c>
    </row>
    <row r="20" spans="1:27" ht="13.5">
      <c r="A20" s="23" t="s">
        <v>45</v>
      </c>
      <c r="B20" s="29"/>
      <c r="C20" s="6">
        <v>93501658</v>
      </c>
      <c r="D20" s="6"/>
      <c r="E20" s="7"/>
      <c r="F20" s="8"/>
      <c r="G20" s="8">
        <v>14235</v>
      </c>
      <c r="H20" s="8">
        <v>12045</v>
      </c>
      <c r="I20" s="30">
        <v>56386</v>
      </c>
      <c r="J20" s="8">
        <v>82666</v>
      </c>
      <c r="K20" s="8">
        <v>-268944</v>
      </c>
      <c r="L20" s="8">
        <v>25585</v>
      </c>
      <c r="M20" s="8">
        <v>45037</v>
      </c>
      <c r="N20" s="8">
        <v>-198322</v>
      </c>
      <c r="O20" s="8">
        <v>50607</v>
      </c>
      <c r="P20" s="30">
        <v>212811</v>
      </c>
      <c r="Q20" s="8"/>
      <c r="R20" s="8">
        <v>263418</v>
      </c>
      <c r="S20" s="8"/>
      <c r="T20" s="8"/>
      <c r="U20" s="8"/>
      <c r="V20" s="8"/>
      <c r="W20" s="30">
        <v>147762</v>
      </c>
      <c r="X20" s="8"/>
      <c r="Y20" s="8">
        <v>147762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34043189158</v>
      </c>
      <c r="D21" s="33">
        <f t="shared" si="0"/>
        <v>0</v>
      </c>
      <c r="E21" s="34">
        <f t="shared" si="0"/>
        <v>38665061294</v>
      </c>
      <c r="F21" s="35">
        <f t="shared" si="0"/>
        <v>39737433993</v>
      </c>
      <c r="G21" s="35">
        <f t="shared" si="0"/>
        <v>4195523705</v>
      </c>
      <c r="H21" s="35">
        <f t="shared" si="0"/>
        <v>3689989947</v>
      </c>
      <c r="I21" s="35">
        <f t="shared" si="0"/>
        <v>2766202609</v>
      </c>
      <c r="J21" s="35">
        <f t="shared" si="0"/>
        <v>10651716261</v>
      </c>
      <c r="K21" s="35">
        <f t="shared" si="0"/>
        <v>2497514879</v>
      </c>
      <c r="L21" s="35">
        <f t="shared" si="0"/>
        <v>2537032147</v>
      </c>
      <c r="M21" s="35">
        <f t="shared" si="0"/>
        <v>4171018907</v>
      </c>
      <c r="N21" s="35">
        <f t="shared" si="0"/>
        <v>9205565933</v>
      </c>
      <c r="O21" s="35">
        <f t="shared" si="0"/>
        <v>2470021248</v>
      </c>
      <c r="P21" s="35">
        <f t="shared" si="0"/>
        <v>2613732313</v>
      </c>
      <c r="Q21" s="35">
        <f t="shared" si="0"/>
        <v>1951848825</v>
      </c>
      <c r="R21" s="35">
        <f t="shared" si="0"/>
        <v>7035602386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26892884580</v>
      </c>
      <c r="X21" s="35">
        <f t="shared" si="0"/>
        <v>29803074903</v>
      </c>
      <c r="Y21" s="35">
        <f t="shared" si="0"/>
        <v>-2910190323</v>
      </c>
      <c r="Z21" s="36">
        <f>+IF(X21&lt;&gt;0,+(Y21/X21)*100,0)</f>
        <v>-9.764731768355412</v>
      </c>
      <c r="AA21" s="33">
        <f>SUM(AA5:AA20)</f>
        <v>39737433993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8449847186</v>
      </c>
      <c r="D24" s="6"/>
      <c r="E24" s="7">
        <v>9628450297</v>
      </c>
      <c r="F24" s="8">
        <v>9605604048</v>
      </c>
      <c r="G24" s="8">
        <v>762906367</v>
      </c>
      <c r="H24" s="8">
        <v>755657722</v>
      </c>
      <c r="I24" s="8">
        <v>756331605</v>
      </c>
      <c r="J24" s="8">
        <v>2274895694</v>
      </c>
      <c r="K24" s="8">
        <v>784741348</v>
      </c>
      <c r="L24" s="8">
        <v>760184897</v>
      </c>
      <c r="M24" s="8">
        <v>784346184</v>
      </c>
      <c r="N24" s="8">
        <v>2329272429</v>
      </c>
      <c r="O24" s="8">
        <v>792765290</v>
      </c>
      <c r="P24" s="8">
        <v>764561570</v>
      </c>
      <c r="Q24" s="8">
        <v>755871799</v>
      </c>
      <c r="R24" s="8">
        <v>2313198659</v>
      </c>
      <c r="S24" s="8"/>
      <c r="T24" s="8"/>
      <c r="U24" s="8"/>
      <c r="V24" s="8"/>
      <c r="W24" s="8">
        <v>6917366782</v>
      </c>
      <c r="X24" s="8">
        <v>7204199661</v>
      </c>
      <c r="Y24" s="8">
        <v>-286832879</v>
      </c>
      <c r="Z24" s="2">
        <v>-3.98</v>
      </c>
      <c r="AA24" s="6">
        <v>9605604048</v>
      </c>
    </row>
    <row r="25" spans="1:27" ht="13.5">
      <c r="A25" s="25" t="s">
        <v>49</v>
      </c>
      <c r="B25" s="24"/>
      <c r="C25" s="6">
        <v>137935967</v>
      </c>
      <c r="D25" s="6"/>
      <c r="E25" s="7">
        <v>139695066</v>
      </c>
      <c r="F25" s="8">
        <v>139695066</v>
      </c>
      <c r="G25" s="8">
        <v>11258484</v>
      </c>
      <c r="H25" s="8">
        <v>11315975</v>
      </c>
      <c r="I25" s="8">
        <v>11360914</v>
      </c>
      <c r="J25" s="8">
        <v>33935373</v>
      </c>
      <c r="K25" s="8">
        <v>11283975</v>
      </c>
      <c r="L25" s="8">
        <v>11374782</v>
      </c>
      <c r="M25" s="8">
        <v>11362902</v>
      </c>
      <c r="N25" s="8">
        <v>34021659</v>
      </c>
      <c r="O25" s="8">
        <v>11362902</v>
      </c>
      <c r="P25" s="8">
        <v>11404946</v>
      </c>
      <c r="Q25" s="8">
        <v>11405052</v>
      </c>
      <c r="R25" s="8">
        <v>34172900</v>
      </c>
      <c r="S25" s="8"/>
      <c r="T25" s="8"/>
      <c r="U25" s="8"/>
      <c r="V25" s="8"/>
      <c r="W25" s="8">
        <v>102129932</v>
      </c>
      <c r="X25" s="8">
        <v>104771241</v>
      </c>
      <c r="Y25" s="8">
        <v>-2641309</v>
      </c>
      <c r="Z25" s="2">
        <v>-2.52</v>
      </c>
      <c r="AA25" s="6">
        <v>139695066</v>
      </c>
    </row>
    <row r="26" spans="1:27" ht="13.5">
      <c r="A26" s="25" t="s">
        <v>50</v>
      </c>
      <c r="B26" s="24"/>
      <c r="C26" s="6">
        <v>4147512037</v>
      </c>
      <c r="D26" s="6"/>
      <c r="E26" s="7">
        <v>1579646271</v>
      </c>
      <c r="F26" s="8">
        <v>2369165652</v>
      </c>
      <c r="G26" s="8">
        <v>130997851</v>
      </c>
      <c r="H26" s="8">
        <v>145492886</v>
      </c>
      <c r="I26" s="8">
        <v>131012348</v>
      </c>
      <c r="J26" s="8">
        <v>407503085</v>
      </c>
      <c r="K26" s="8">
        <v>130997851</v>
      </c>
      <c r="L26" s="8">
        <v>126047653</v>
      </c>
      <c r="M26" s="8">
        <v>131004750</v>
      </c>
      <c r="N26" s="8">
        <v>388050254</v>
      </c>
      <c r="O26" s="8">
        <v>266036272</v>
      </c>
      <c r="P26" s="8">
        <v>262393152</v>
      </c>
      <c r="Q26" s="8">
        <v>-186211</v>
      </c>
      <c r="R26" s="8">
        <v>528243213</v>
      </c>
      <c r="S26" s="8"/>
      <c r="T26" s="8"/>
      <c r="U26" s="8"/>
      <c r="V26" s="8"/>
      <c r="W26" s="8">
        <v>1323796552</v>
      </c>
      <c r="X26" s="8">
        <v>1776874212</v>
      </c>
      <c r="Y26" s="8">
        <v>-453077660</v>
      </c>
      <c r="Z26" s="2">
        <v>-25.5</v>
      </c>
      <c r="AA26" s="6">
        <v>2369165652</v>
      </c>
    </row>
    <row r="27" spans="1:27" ht="13.5">
      <c r="A27" s="25" t="s">
        <v>51</v>
      </c>
      <c r="B27" s="24"/>
      <c r="C27" s="6">
        <v>2586025015</v>
      </c>
      <c r="D27" s="6"/>
      <c r="E27" s="7">
        <v>2202788615</v>
      </c>
      <c r="F27" s="8">
        <v>2203918615</v>
      </c>
      <c r="G27" s="8">
        <v>183377995</v>
      </c>
      <c r="H27" s="8">
        <v>184939322</v>
      </c>
      <c r="I27" s="8">
        <v>184719690</v>
      </c>
      <c r="J27" s="8">
        <v>553037007</v>
      </c>
      <c r="K27" s="8">
        <v>184718573</v>
      </c>
      <c r="L27" s="8">
        <v>188009229</v>
      </c>
      <c r="M27" s="8">
        <v>186516783</v>
      </c>
      <c r="N27" s="8">
        <v>559244585</v>
      </c>
      <c r="O27" s="8">
        <v>185414263</v>
      </c>
      <c r="P27" s="8">
        <v>185422584</v>
      </c>
      <c r="Q27" s="8">
        <v>9038128</v>
      </c>
      <c r="R27" s="8">
        <v>379874975</v>
      </c>
      <c r="S27" s="8"/>
      <c r="T27" s="8"/>
      <c r="U27" s="8"/>
      <c r="V27" s="8"/>
      <c r="W27" s="8">
        <v>1492156567</v>
      </c>
      <c r="X27" s="8">
        <v>1652938758</v>
      </c>
      <c r="Y27" s="8">
        <v>-160782191</v>
      </c>
      <c r="Z27" s="2">
        <v>-9.73</v>
      </c>
      <c r="AA27" s="6">
        <v>2203918615</v>
      </c>
    </row>
    <row r="28" spans="1:27" ht="13.5">
      <c r="A28" s="25" t="s">
        <v>52</v>
      </c>
      <c r="B28" s="24"/>
      <c r="C28" s="6">
        <v>944492769</v>
      </c>
      <c r="D28" s="6"/>
      <c r="E28" s="7">
        <v>1096076483</v>
      </c>
      <c r="F28" s="8">
        <v>1096076483</v>
      </c>
      <c r="G28" s="8">
        <v>109948425</v>
      </c>
      <c r="H28" s="8">
        <v>14363000</v>
      </c>
      <c r="I28" s="8">
        <v>57966214</v>
      </c>
      <c r="J28" s="8">
        <v>182277639</v>
      </c>
      <c r="K28" s="8">
        <v>123204041</v>
      </c>
      <c r="L28" s="8">
        <v>90220388</v>
      </c>
      <c r="M28" s="8">
        <v>78223270</v>
      </c>
      <c r="N28" s="8">
        <v>291647699</v>
      </c>
      <c r="O28" s="8">
        <v>107426248</v>
      </c>
      <c r="P28" s="8">
        <v>16710131</v>
      </c>
      <c r="Q28" s="8">
        <v>53512136</v>
      </c>
      <c r="R28" s="8">
        <v>177648515</v>
      </c>
      <c r="S28" s="8"/>
      <c r="T28" s="8"/>
      <c r="U28" s="8"/>
      <c r="V28" s="8"/>
      <c r="W28" s="8">
        <v>651573853</v>
      </c>
      <c r="X28" s="8">
        <v>822057309</v>
      </c>
      <c r="Y28" s="8">
        <v>-170483456</v>
      </c>
      <c r="Z28" s="2">
        <v>-20.74</v>
      </c>
      <c r="AA28" s="6">
        <v>1096076483</v>
      </c>
    </row>
    <row r="29" spans="1:27" ht="13.5">
      <c r="A29" s="25" t="s">
        <v>53</v>
      </c>
      <c r="B29" s="24"/>
      <c r="C29" s="6">
        <v>13359106542</v>
      </c>
      <c r="D29" s="6"/>
      <c r="E29" s="7">
        <v>15703689808</v>
      </c>
      <c r="F29" s="8">
        <v>15703689808</v>
      </c>
      <c r="G29" s="8">
        <v>1834415133</v>
      </c>
      <c r="H29" s="8">
        <v>1458170000</v>
      </c>
      <c r="I29" s="8">
        <v>1410224086</v>
      </c>
      <c r="J29" s="8">
        <v>4702809219</v>
      </c>
      <c r="K29" s="8">
        <v>1156004996</v>
      </c>
      <c r="L29" s="8">
        <v>1156662746</v>
      </c>
      <c r="M29" s="8">
        <v>985806809</v>
      </c>
      <c r="N29" s="8">
        <v>3298474551</v>
      </c>
      <c r="O29" s="8">
        <v>1085395569</v>
      </c>
      <c r="P29" s="8">
        <v>1084843011</v>
      </c>
      <c r="Q29" s="8">
        <v>-62826756</v>
      </c>
      <c r="R29" s="8">
        <v>2107411824</v>
      </c>
      <c r="S29" s="8"/>
      <c r="T29" s="8"/>
      <c r="U29" s="8"/>
      <c r="V29" s="8"/>
      <c r="W29" s="8">
        <v>10108695594</v>
      </c>
      <c r="X29" s="8">
        <v>11777767344</v>
      </c>
      <c r="Y29" s="8">
        <v>-1669071750</v>
      </c>
      <c r="Z29" s="2">
        <v>-14.17</v>
      </c>
      <c r="AA29" s="6">
        <v>15703689808</v>
      </c>
    </row>
    <row r="30" spans="1:27" ht="13.5">
      <c r="A30" s="25" t="s">
        <v>54</v>
      </c>
      <c r="B30" s="24"/>
      <c r="C30" s="6">
        <v>1910857621</v>
      </c>
      <c r="D30" s="6"/>
      <c r="E30" s="7">
        <v>2158866619</v>
      </c>
      <c r="F30" s="8">
        <v>1986294394</v>
      </c>
      <c r="G30" s="8">
        <v>53513057</v>
      </c>
      <c r="H30" s="8">
        <v>91313179</v>
      </c>
      <c r="I30" s="8">
        <v>130993542</v>
      </c>
      <c r="J30" s="8">
        <v>275819778</v>
      </c>
      <c r="K30" s="8">
        <v>226616841</v>
      </c>
      <c r="L30" s="8">
        <v>180604175</v>
      </c>
      <c r="M30" s="8">
        <v>186899762</v>
      </c>
      <c r="N30" s="8">
        <v>594120778</v>
      </c>
      <c r="O30" s="8">
        <v>129836181</v>
      </c>
      <c r="P30" s="8">
        <v>179841311</v>
      </c>
      <c r="Q30" s="8">
        <v>232325659</v>
      </c>
      <c r="R30" s="8">
        <v>542003151</v>
      </c>
      <c r="S30" s="8"/>
      <c r="T30" s="8"/>
      <c r="U30" s="8"/>
      <c r="V30" s="8"/>
      <c r="W30" s="8">
        <v>1411943707</v>
      </c>
      <c r="X30" s="8">
        <v>1489719420</v>
      </c>
      <c r="Y30" s="8">
        <v>-77775713</v>
      </c>
      <c r="Z30" s="2">
        <v>-5.22</v>
      </c>
      <c r="AA30" s="6">
        <v>1986294394</v>
      </c>
    </row>
    <row r="31" spans="1:27" ht="13.5">
      <c r="A31" s="25" t="s">
        <v>55</v>
      </c>
      <c r="B31" s="24"/>
      <c r="C31" s="6">
        <v>4276161296</v>
      </c>
      <c r="D31" s="6"/>
      <c r="E31" s="7">
        <v>4347516755</v>
      </c>
      <c r="F31" s="8">
        <v>4764061011</v>
      </c>
      <c r="G31" s="8">
        <v>102743803</v>
      </c>
      <c r="H31" s="8">
        <v>227393854</v>
      </c>
      <c r="I31" s="8">
        <v>449882649</v>
      </c>
      <c r="J31" s="8">
        <v>780020306</v>
      </c>
      <c r="K31" s="8">
        <v>474623131</v>
      </c>
      <c r="L31" s="8">
        <v>327936687</v>
      </c>
      <c r="M31" s="8">
        <v>438283878</v>
      </c>
      <c r="N31" s="8">
        <v>1240843696</v>
      </c>
      <c r="O31" s="8">
        <v>227015926</v>
      </c>
      <c r="P31" s="8">
        <v>333663933</v>
      </c>
      <c r="Q31" s="8">
        <v>348493375</v>
      </c>
      <c r="R31" s="8">
        <v>909173234</v>
      </c>
      <c r="S31" s="8"/>
      <c r="T31" s="8"/>
      <c r="U31" s="8"/>
      <c r="V31" s="8"/>
      <c r="W31" s="8">
        <v>2930037236</v>
      </c>
      <c r="X31" s="8">
        <v>3573044703</v>
      </c>
      <c r="Y31" s="8">
        <v>-643007467</v>
      </c>
      <c r="Z31" s="2">
        <v>-18</v>
      </c>
      <c r="AA31" s="6">
        <v>4764061011</v>
      </c>
    </row>
    <row r="32" spans="1:27" ht="13.5">
      <c r="A32" s="25" t="s">
        <v>43</v>
      </c>
      <c r="B32" s="24"/>
      <c r="C32" s="6">
        <v>1038317340</v>
      </c>
      <c r="D32" s="6"/>
      <c r="E32" s="7">
        <v>675033151</v>
      </c>
      <c r="F32" s="8">
        <v>652628672</v>
      </c>
      <c r="G32" s="8">
        <v>331670</v>
      </c>
      <c r="H32" s="8">
        <v>11944827</v>
      </c>
      <c r="I32" s="8">
        <v>47941929</v>
      </c>
      <c r="J32" s="8">
        <v>60218426</v>
      </c>
      <c r="K32" s="8">
        <v>43537433</v>
      </c>
      <c r="L32" s="8">
        <v>72150470</v>
      </c>
      <c r="M32" s="8">
        <v>30311271</v>
      </c>
      <c r="N32" s="8">
        <v>145999174</v>
      </c>
      <c r="O32" s="8">
        <v>54802803</v>
      </c>
      <c r="P32" s="8">
        <v>49790011</v>
      </c>
      <c r="Q32" s="8">
        <v>43907792</v>
      </c>
      <c r="R32" s="8">
        <v>148500606</v>
      </c>
      <c r="S32" s="8"/>
      <c r="T32" s="8"/>
      <c r="U32" s="8"/>
      <c r="V32" s="8"/>
      <c r="W32" s="8">
        <v>354718206</v>
      </c>
      <c r="X32" s="8">
        <v>489471480</v>
      </c>
      <c r="Y32" s="8">
        <v>-134753274</v>
      </c>
      <c r="Z32" s="2">
        <v>-27.53</v>
      </c>
      <c r="AA32" s="6">
        <v>652628672</v>
      </c>
    </row>
    <row r="33" spans="1:27" ht="13.5">
      <c r="A33" s="25" t="s">
        <v>56</v>
      </c>
      <c r="B33" s="24"/>
      <c r="C33" s="6">
        <v>1148752089</v>
      </c>
      <c r="D33" s="6"/>
      <c r="E33" s="7">
        <v>1258960825</v>
      </c>
      <c r="F33" s="8">
        <v>1329416840</v>
      </c>
      <c r="G33" s="8">
        <v>40040525</v>
      </c>
      <c r="H33" s="8">
        <v>151192026</v>
      </c>
      <c r="I33" s="8">
        <v>88356960</v>
      </c>
      <c r="J33" s="8">
        <v>279589511</v>
      </c>
      <c r="K33" s="8">
        <v>97886250</v>
      </c>
      <c r="L33" s="8">
        <v>82153853</v>
      </c>
      <c r="M33" s="8">
        <v>80550833</v>
      </c>
      <c r="N33" s="8">
        <v>260590936</v>
      </c>
      <c r="O33" s="8">
        <v>78301388</v>
      </c>
      <c r="P33" s="8">
        <v>70605090</v>
      </c>
      <c r="Q33" s="8">
        <v>77665581</v>
      </c>
      <c r="R33" s="8">
        <v>226572059</v>
      </c>
      <c r="S33" s="8"/>
      <c r="T33" s="8"/>
      <c r="U33" s="8"/>
      <c r="V33" s="8"/>
      <c r="W33" s="8">
        <v>766752506</v>
      </c>
      <c r="X33" s="8">
        <v>997060662</v>
      </c>
      <c r="Y33" s="8">
        <v>-230308156</v>
      </c>
      <c r="Z33" s="2">
        <v>-23.1</v>
      </c>
      <c r="AA33" s="6">
        <v>1329416840</v>
      </c>
    </row>
    <row r="34" spans="1:27" ht="13.5">
      <c r="A34" s="23" t="s">
        <v>57</v>
      </c>
      <c r="B34" s="29"/>
      <c r="C34" s="6">
        <v>21474569</v>
      </c>
      <c r="D34" s="6"/>
      <c r="E34" s="7">
        <v>15307321</v>
      </c>
      <c r="F34" s="8">
        <v>15307321</v>
      </c>
      <c r="G34" s="8">
        <v>50306</v>
      </c>
      <c r="H34" s="8">
        <v>13432</v>
      </c>
      <c r="I34" s="8">
        <v>55175</v>
      </c>
      <c r="J34" s="8">
        <v>118913</v>
      </c>
      <c r="K34" s="8">
        <v>46553</v>
      </c>
      <c r="L34" s="8">
        <v>29213</v>
      </c>
      <c r="M34" s="8">
        <v>10175</v>
      </c>
      <c r="N34" s="8">
        <v>85941</v>
      </c>
      <c r="O34" s="8">
        <v>2088106</v>
      </c>
      <c r="P34" s="8">
        <v>57568</v>
      </c>
      <c r="Q34" s="8">
        <v>7177</v>
      </c>
      <c r="R34" s="8">
        <v>2152851</v>
      </c>
      <c r="S34" s="8"/>
      <c r="T34" s="8"/>
      <c r="U34" s="8"/>
      <c r="V34" s="8"/>
      <c r="W34" s="8">
        <v>2357705</v>
      </c>
      <c r="X34" s="8">
        <v>11480490</v>
      </c>
      <c r="Y34" s="8">
        <v>-9122785</v>
      </c>
      <c r="Z34" s="2">
        <v>-79.46</v>
      </c>
      <c r="AA34" s="6">
        <v>15307321</v>
      </c>
    </row>
    <row r="35" spans="1:27" ht="12.75">
      <c r="A35" s="40" t="s">
        <v>58</v>
      </c>
      <c r="B35" s="32"/>
      <c r="C35" s="33">
        <f aca="true" t="shared" si="1" ref="C35:Y35">SUM(C24:C34)</f>
        <v>38020482431</v>
      </c>
      <c r="D35" s="33">
        <f>SUM(D24:D34)</f>
        <v>0</v>
      </c>
      <c r="E35" s="34">
        <f t="shared" si="1"/>
        <v>38806031211</v>
      </c>
      <c r="F35" s="35">
        <f t="shared" si="1"/>
        <v>39865857910</v>
      </c>
      <c r="G35" s="35">
        <f t="shared" si="1"/>
        <v>3229583616</v>
      </c>
      <c r="H35" s="35">
        <f t="shared" si="1"/>
        <v>3051796223</v>
      </c>
      <c r="I35" s="35">
        <f t="shared" si="1"/>
        <v>3268845112</v>
      </c>
      <c r="J35" s="35">
        <f t="shared" si="1"/>
        <v>9550224951</v>
      </c>
      <c r="K35" s="35">
        <f t="shared" si="1"/>
        <v>3233660992</v>
      </c>
      <c r="L35" s="35">
        <f t="shared" si="1"/>
        <v>2995374093</v>
      </c>
      <c r="M35" s="35">
        <f t="shared" si="1"/>
        <v>2913316617</v>
      </c>
      <c r="N35" s="35">
        <f t="shared" si="1"/>
        <v>9142351702</v>
      </c>
      <c r="O35" s="35">
        <f t="shared" si="1"/>
        <v>2940444948</v>
      </c>
      <c r="P35" s="35">
        <f t="shared" si="1"/>
        <v>2959293307</v>
      </c>
      <c r="Q35" s="35">
        <f t="shared" si="1"/>
        <v>1469213732</v>
      </c>
      <c r="R35" s="35">
        <f t="shared" si="1"/>
        <v>7368951987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26061528640</v>
      </c>
      <c r="X35" s="35">
        <f t="shared" si="1"/>
        <v>29899385280</v>
      </c>
      <c r="Y35" s="35">
        <f t="shared" si="1"/>
        <v>-3837856640</v>
      </c>
      <c r="Z35" s="36">
        <f>+IF(X35&lt;&gt;0,+(Y35/X35)*100,0)</f>
        <v>-12.835904832355135</v>
      </c>
      <c r="AA35" s="33">
        <f>SUM(AA24:AA34)</f>
        <v>39865857910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-3977293273</v>
      </c>
      <c r="D37" s="46">
        <f>+D21-D35</f>
        <v>0</v>
      </c>
      <c r="E37" s="47">
        <f t="shared" si="2"/>
        <v>-140969917</v>
      </c>
      <c r="F37" s="48">
        <f t="shared" si="2"/>
        <v>-128423917</v>
      </c>
      <c r="G37" s="48">
        <f t="shared" si="2"/>
        <v>965940089</v>
      </c>
      <c r="H37" s="48">
        <f t="shared" si="2"/>
        <v>638193724</v>
      </c>
      <c r="I37" s="48">
        <f t="shared" si="2"/>
        <v>-502642503</v>
      </c>
      <c r="J37" s="48">
        <f t="shared" si="2"/>
        <v>1101491310</v>
      </c>
      <c r="K37" s="48">
        <f t="shared" si="2"/>
        <v>-736146113</v>
      </c>
      <c r="L37" s="48">
        <f t="shared" si="2"/>
        <v>-458341946</v>
      </c>
      <c r="M37" s="48">
        <f t="shared" si="2"/>
        <v>1257702290</v>
      </c>
      <c r="N37" s="48">
        <f t="shared" si="2"/>
        <v>63214231</v>
      </c>
      <c r="O37" s="48">
        <f t="shared" si="2"/>
        <v>-470423700</v>
      </c>
      <c r="P37" s="48">
        <f t="shared" si="2"/>
        <v>-345560994</v>
      </c>
      <c r="Q37" s="48">
        <f t="shared" si="2"/>
        <v>482635093</v>
      </c>
      <c r="R37" s="48">
        <f t="shared" si="2"/>
        <v>-333349601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831355940</v>
      </c>
      <c r="X37" s="48">
        <f>IF(F21=F35,0,X21-X35)</f>
        <v>-96310377</v>
      </c>
      <c r="Y37" s="48">
        <f t="shared" si="2"/>
        <v>927666317</v>
      </c>
      <c r="Z37" s="49">
        <f>+IF(X37&lt;&gt;0,+(Y37/X37)*100,0)</f>
        <v>-963.2049483099833</v>
      </c>
      <c r="AA37" s="46">
        <f>+AA21-AA35</f>
        <v>-128423917</v>
      </c>
    </row>
    <row r="38" spans="1:27" ht="22.5" customHeight="1">
      <c r="A38" s="50" t="s">
        <v>60</v>
      </c>
      <c r="B38" s="29"/>
      <c r="C38" s="6">
        <v>2053380874</v>
      </c>
      <c r="D38" s="6"/>
      <c r="E38" s="7">
        <v>2623420369</v>
      </c>
      <c r="F38" s="8">
        <v>2566037338</v>
      </c>
      <c r="G38" s="8"/>
      <c r="H38" s="8">
        <v>29850</v>
      </c>
      <c r="I38" s="8">
        <v>109962428</v>
      </c>
      <c r="J38" s="8">
        <v>109992278</v>
      </c>
      <c r="K38" s="8">
        <v>230390619</v>
      </c>
      <c r="L38" s="8">
        <v>115450161</v>
      </c>
      <c r="M38" s="8">
        <v>216148099</v>
      </c>
      <c r="N38" s="8">
        <v>561988879</v>
      </c>
      <c r="O38" s="8">
        <v>94203770</v>
      </c>
      <c r="P38" s="8">
        <v>72537968</v>
      </c>
      <c r="Q38" s="8"/>
      <c r="R38" s="8">
        <v>166741738</v>
      </c>
      <c r="S38" s="8"/>
      <c r="T38" s="8"/>
      <c r="U38" s="8"/>
      <c r="V38" s="8"/>
      <c r="W38" s="8">
        <v>838722895</v>
      </c>
      <c r="X38" s="8">
        <v>1924527969</v>
      </c>
      <c r="Y38" s="8">
        <v>-1085805074</v>
      </c>
      <c r="Z38" s="2">
        <v>-56.42</v>
      </c>
      <c r="AA38" s="6">
        <v>2566037338</v>
      </c>
    </row>
    <row r="39" spans="1:27" ht="57" customHeight="1">
      <c r="A39" s="50" t="s">
        <v>61</v>
      </c>
      <c r="B39" s="29"/>
      <c r="C39" s="28">
        <v>1144369927</v>
      </c>
      <c r="D39" s="28"/>
      <c r="E39" s="7">
        <v>302493758</v>
      </c>
      <c r="F39" s="26">
        <v>295960280</v>
      </c>
      <c r="G39" s="26">
        <v>76014571</v>
      </c>
      <c r="H39" s="26">
        <v>108544679</v>
      </c>
      <c r="I39" s="26">
        <v>99701878</v>
      </c>
      <c r="J39" s="26">
        <v>284261128</v>
      </c>
      <c r="K39" s="26">
        <v>117178544</v>
      </c>
      <c r="L39" s="26">
        <v>86747773</v>
      </c>
      <c r="M39" s="26">
        <v>101605404</v>
      </c>
      <c r="N39" s="26">
        <v>305531721</v>
      </c>
      <c r="O39" s="26">
        <v>88763267</v>
      </c>
      <c r="P39" s="26">
        <v>86153841</v>
      </c>
      <c r="Q39" s="26">
        <v>105711197</v>
      </c>
      <c r="R39" s="26">
        <v>280628305</v>
      </c>
      <c r="S39" s="26"/>
      <c r="T39" s="26"/>
      <c r="U39" s="26"/>
      <c r="V39" s="26"/>
      <c r="W39" s="26">
        <v>870421154</v>
      </c>
      <c r="X39" s="26">
        <v>221970132</v>
      </c>
      <c r="Y39" s="26">
        <v>648451022</v>
      </c>
      <c r="Z39" s="27">
        <v>292.13</v>
      </c>
      <c r="AA39" s="28">
        <v>295960280</v>
      </c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-779542472</v>
      </c>
      <c r="D41" s="56">
        <f>SUM(D37:D40)</f>
        <v>0</v>
      </c>
      <c r="E41" s="57">
        <f t="shared" si="3"/>
        <v>2784944210</v>
      </c>
      <c r="F41" s="58">
        <f t="shared" si="3"/>
        <v>2733573701</v>
      </c>
      <c r="G41" s="58">
        <f t="shared" si="3"/>
        <v>1041954660</v>
      </c>
      <c r="H41" s="58">
        <f t="shared" si="3"/>
        <v>746768253</v>
      </c>
      <c r="I41" s="58">
        <f t="shared" si="3"/>
        <v>-292978197</v>
      </c>
      <c r="J41" s="58">
        <f t="shared" si="3"/>
        <v>1495744716</v>
      </c>
      <c r="K41" s="58">
        <f t="shared" si="3"/>
        <v>-388576950</v>
      </c>
      <c r="L41" s="58">
        <f t="shared" si="3"/>
        <v>-256144012</v>
      </c>
      <c r="M41" s="58">
        <f t="shared" si="3"/>
        <v>1575455793</v>
      </c>
      <c r="N41" s="58">
        <f t="shared" si="3"/>
        <v>930734831</v>
      </c>
      <c r="O41" s="58">
        <f t="shared" si="3"/>
        <v>-287456663</v>
      </c>
      <c r="P41" s="58">
        <f t="shared" si="3"/>
        <v>-186869185</v>
      </c>
      <c r="Q41" s="58">
        <f t="shared" si="3"/>
        <v>588346290</v>
      </c>
      <c r="R41" s="58">
        <f t="shared" si="3"/>
        <v>114020442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2540499989</v>
      </c>
      <c r="X41" s="58">
        <f t="shared" si="3"/>
        <v>2050187724</v>
      </c>
      <c r="Y41" s="58">
        <f t="shared" si="3"/>
        <v>490312265</v>
      </c>
      <c r="Z41" s="59">
        <f>+IF(X41&lt;&gt;0,+(Y41/X41)*100,0)</f>
        <v>23.915481458613982</v>
      </c>
      <c r="AA41" s="56">
        <f>SUM(AA37:AA40)</f>
        <v>2733573701</v>
      </c>
    </row>
    <row r="42" spans="1:27" ht="13.5">
      <c r="A42" s="23" t="s">
        <v>64</v>
      </c>
      <c r="B42" s="29"/>
      <c r="C42" s="51">
        <v>13736034</v>
      </c>
      <c r="D42" s="51"/>
      <c r="E42" s="60"/>
      <c r="F42" s="61">
        <v>6000000</v>
      </c>
      <c r="G42" s="61"/>
      <c r="H42" s="61">
        <v>9862511</v>
      </c>
      <c r="I42" s="61">
        <v>-9862511</v>
      </c>
      <c r="J42" s="61"/>
      <c r="K42" s="61"/>
      <c r="L42" s="61"/>
      <c r="M42" s="61">
        <v>2927536</v>
      </c>
      <c r="N42" s="61">
        <v>2927536</v>
      </c>
      <c r="O42" s="61"/>
      <c r="P42" s="61"/>
      <c r="Q42" s="61"/>
      <c r="R42" s="61"/>
      <c r="S42" s="61"/>
      <c r="T42" s="61"/>
      <c r="U42" s="61"/>
      <c r="V42" s="61"/>
      <c r="W42" s="61">
        <v>2927536</v>
      </c>
      <c r="X42" s="61">
        <v>4500000</v>
      </c>
      <c r="Y42" s="61">
        <v>-1572464</v>
      </c>
      <c r="Z42" s="62">
        <v>-34.94</v>
      </c>
      <c r="AA42" s="51">
        <v>6000000</v>
      </c>
    </row>
    <row r="43" spans="1:27" ht="13.5">
      <c r="A43" s="63" t="s">
        <v>65</v>
      </c>
      <c r="B43" s="29"/>
      <c r="C43" s="64">
        <f aca="true" t="shared" si="4" ref="C43:Y43">+C41-C42</f>
        <v>-793278506</v>
      </c>
      <c r="D43" s="64">
        <f>+D41-D42</f>
        <v>0</v>
      </c>
      <c r="E43" s="65">
        <f t="shared" si="4"/>
        <v>2784944210</v>
      </c>
      <c r="F43" s="66">
        <f t="shared" si="4"/>
        <v>2727573701</v>
      </c>
      <c r="G43" s="66">
        <f t="shared" si="4"/>
        <v>1041954660</v>
      </c>
      <c r="H43" s="66">
        <f t="shared" si="4"/>
        <v>736905742</v>
      </c>
      <c r="I43" s="66">
        <f t="shared" si="4"/>
        <v>-283115686</v>
      </c>
      <c r="J43" s="66">
        <f t="shared" si="4"/>
        <v>1495744716</v>
      </c>
      <c r="K43" s="66">
        <f t="shared" si="4"/>
        <v>-388576950</v>
      </c>
      <c r="L43" s="66">
        <f t="shared" si="4"/>
        <v>-256144012</v>
      </c>
      <c r="M43" s="66">
        <f t="shared" si="4"/>
        <v>1572528257</v>
      </c>
      <c r="N43" s="66">
        <f t="shared" si="4"/>
        <v>927807295</v>
      </c>
      <c r="O43" s="66">
        <f t="shared" si="4"/>
        <v>-287456663</v>
      </c>
      <c r="P43" s="66">
        <f t="shared" si="4"/>
        <v>-186869185</v>
      </c>
      <c r="Q43" s="66">
        <f t="shared" si="4"/>
        <v>588346290</v>
      </c>
      <c r="R43" s="66">
        <f t="shared" si="4"/>
        <v>114020442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2537572453</v>
      </c>
      <c r="X43" s="66">
        <f t="shared" si="4"/>
        <v>2045687724</v>
      </c>
      <c r="Y43" s="66">
        <f t="shared" si="4"/>
        <v>491884729</v>
      </c>
      <c r="Z43" s="67">
        <f>+IF(X43&lt;&gt;0,+(Y43/X43)*100,0)</f>
        <v>24.04495677562173</v>
      </c>
      <c r="AA43" s="64">
        <f>+AA41-AA42</f>
        <v>2727573701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-793278506</v>
      </c>
      <c r="D45" s="56">
        <f>SUM(D43:D44)</f>
        <v>0</v>
      </c>
      <c r="E45" s="57">
        <f t="shared" si="5"/>
        <v>2784944210</v>
      </c>
      <c r="F45" s="58">
        <f t="shared" si="5"/>
        <v>2727573701</v>
      </c>
      <c r="G45" s="58">
        <f t="shared" si="5"/>
        <v>1041954660</v>
      </c>
      <c r="H45" s="58">
        <f t="shared" si="5"/>
        <v>736905742</v>
      </c>
      <c r="I45" s="58">
        <f t="shared" si="5"/>
        <v>-283115686</v>
      </c>
      <c r="J45" s="58">
        <f t="shared" si="5"/>
        <v>1495744716</v>
      </c>
      <c r="K45" s="58">
        <f t="shared" si="5"/>
        <v>-388576950</v>
      </c>
      <c r="L45" s="58">
        <f t="shared" si="5"/>
        <v>-256144012</v>
      </c>
      <c r="M45" s="58">
        <f t="shared" si="5"/>
        <v>1572528257</v>
      </c>
      <c r="N45" s="58">
        <f t="shared" si="5"/>
        <v>927807295</v>
      </c>
      <c r="O45" s="58">
        <f t="shared" si="5"/>
        <v>-287456663</v>
      </c>
      <c r="P45" s="58">
        <f t="shared" si="5"/>
        <v>-186869185</v>
      </c>
      <c r="Q45" s="58">
        <f t="shared" si="5"/>
        <v>588346290</v>
      </c>
      <c r="R45" s="58">
        <f t="shared" si="5"/>
        <v>114020442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2537572453</v>
      </c>
      <c r="X45" s="58">
        <f t="shared" si="5"/>
        <v>2045687724</v>
      </c>
      <c r="Y45" s="58">
        <f t="shared" si="5"/>
        <v>491884729</v>
      </c>
      <c r="Z45" s="59">
        <f>+IF(X45&lt;&gt;0,+(Y45/X45)*100,0)</f>
        <v>24.04495677562173</v>
      </c>
      <c r="AA45" s="56">
        <f>SUM(AA43:AA44)</f>
        <v>2727573701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-793278506</v>
      </c>
      <c r="D47" s="71">
        <f>SUM(D45:D46)</f>
        <v>0</v>
      </c>
      <c r="E47" s="72">
        <f t="shared" si="6"/>
        <v>2784944210</v>
      </c>
      <c r="F47" s="73">
        <f t="shared" si="6"/>
        <v>2727573701</v>
      </c>
      <c r="G47" s="73">
        <f t="shared" si="6"/>
        <v>1041954660</v>
      </c>
      <c r="H47" s="74">
        <f t="shared" si="6"/>
        <v>736905742</v>
      </c>
      <c r="I47" s="74">
        <f t="shared" si="6"/>
        <v>-283115686</v>
      </c>
      <c r="J47" s="74">
        <f t="shared" si="6"/>
        <v>1495744716</v>
      </c>
      <c r="K47" s="74">
        <f t="shared" si="6"/>
        <v>-388576950</v>
      </c>
      <c r="L47" s="74">
        <f t="shared" si="6"/>
        <v>-256144012</v>
      </c>
      <c r="M47" s="73">
        <f t="shared" si="6"/>
        <v>1572528257</v>
      </c>
      <c r="N47" s="73">
        <f t="shared" si="6"/>
        <v>927807295</v>
      </c>
      <c r="O47" s="74">
        <f t="shared" si="6"/>
        <v>-287456663</v>
      </c>
      <c r="P47" s="74">
        <f t="shared" si="6"/>
        <v>-186869185</v>
      </c>
      <c r="Q47" s="74">
        <f t="shared" si="6"/>
        <v>588346290</v>
      </c>
      <c r="R47" s="74">
        <f t="shared" si="6"/>
        <v>114020442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2537572453</v>
      </c>
      <c r="X47" s="74">
        <f t="shared" si="6"/>
        <v>2045687724</v>
      </c>
      <c r="Y47" s="74">
        <f t="shared" si="6"/>
        <v>491884729</v>
      </c>
      <c r="Z47" s="75">
        <f>+IF(X47&lt;&gt;0,+(Y47/X47)*100,0)</f>
        <v>24.04495677562173</v>
      </c>
      <c r="AA47" s="76">
        <f>SUM(AA45:AA46)</f>
        <v>2727573701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78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/>
      <c r="D5" s="6"/>
      <c r="E5" s="7">
        <v>12292550028</v>
      </c>
      <c r="F5" s="8">
        <v>12292550000</v>
      </c>
      <c r="G5" s="8">
        <v>1043135721</v>
      </c>
      <c r="H5" s="8">
        <v>1098347467</v>
      </c>
      <c r="I5" s="8">
        <v>1080161363</v>
      </c>
      <c r="J5" s="8">
        <v>3221644551</v>
      </c>
      <c r="K5" s="8">
        <v>1056870382</v>
      </c>
      <c r="L5" s="8">
        <v>1045018902</v>
      </c>
      <c r="M5" s="8">
        <v>1092787042</v>
      </c>
      <c r="N5" s="8">
        <v>3194676326</v>
      </c>
      <c r="O5" s="8">
        <v>1076671401</v>
      </c>
      <c r="P5" s="8">
        <v>1053737830</v>
      </c>
      <c r="Q5" s="8">
        <v>1080974064</v>
      </c>
      <c r="R5" s="8">
        <v>3211383295</v>
      </c>
      <c r="S5" s="8"/>
      <c r="T5" s="8"/>
      <c r="U5" s="8"/>
      <c r="V5" s="8"/>
      <c r="W5" s="8">
        <v>9627704172</v>
      </c>
      <c r="X5" s="8">
        <v>9579704268</v>
      </c>
      <c r="Y5" s="8">
        <v>47999904</v>
      </c>
      <c r="Z5" s="2">
        <v>0.5</v>
      </c>
      <c r="AA5" s="6">
        <v>12292550000</v>
      </c>
    </row>
    <row r="6" spans="1:27" ht="13.5">
      <c r="A6" s="23" t="s">
        <v>32</v>
      </c>
      <c r="B6" s="24"/>
      <c r="C6" s="6"/>
      <c r="D6" s="6"/>
      <c r="E6" s="7">
        <v>16888897000</v>
      </c>
      <c r="F6" s="8">
        <v>16765917194</v>
      </c>
      <c r="G6" s="8">
        <v>1462785099</v>
      </c>
      <c r="H6" s="8">
        <v>1556551108</v>
      </c>
      <c r="I6" s="8">
        <v>1333779723</v>
      </c>
      <c r="J6" s="8">
        <v>4353115930</v>
      </c>
      <c r="K6" s="8">
        <v>1200502872</v>
      </c>
      <c r="L6" s="8">
        <v>1337165428</v>
      </c>
      <c r="M6" s="8">
        <v>1342844947</v>
      </c>
      <c r="N6" s="8">
        <v>3880513247</v>
      </c>
      <c r="O6" s="8">
        <v>1273945071</v>
      </c>
      <c r="P6" s="8">
        <v>1277118884</v>
      </c>
      <c r="Q6" s="8">
        <v>1416033685</v>
      </c>
      <c r="R6" s="8">
        <v>3967097640</v>
      </c>
      <c r="S6" s="8"/>
      <c r="T6" s="8"/>
      <c r="U6" s="8"/>
      <c r="V6" s="8"/>
      <c r="W6" s="8">
        <v>12200726817</v>
      </c>
      <c r="X6" s="8">
        <v>12843790463</v>
      </c>
      <c r="Y6" s="8">
        <v>-643063646</v>
      </c>
      <c r="Z6" s="2">
        <v>-5.01</v>
      </c>
      <c r="AA6" s="6">
        <v>16765917194</v>
      </c>
    </row>
    <row r="7" spans="1:27" ht="13.5">
      <c r="A7" s="25" t="s">
        <v>33</v>
      </c>
      <c r="B7" s="24"/>
      <c r="C7" s="6"/>
      <c r="D7" s="6"/>
      <c r="E7" s="7">
        <v>7888695998</v>
      </c>
      <c r="F7" s="8">
        <v>7869586108</v>
      </c>
      <c r="G7" s="8">
        <v>671088563</v>
      </c>
      <c r="H7" s="8">
        <v>624477807</v>
      </c>
      <c r="I7" s="8">
        <v>648838709</v>
      </c>
      <c r="J7" s="8">
        <v>1944405079</v>
      </c>
      <c r="K7" s="8">
        <v>679063612</v>
      </c>
      <c r="L7" s="8">
        <v>749406058</v>
      </c>
      <c r="M7" s="8">
        <v>668248716</v>
      </c>
      <c r="N7" s="8">
        <v>2096718386</v>
      </c>
      <c r="O7" s="8">
        <v>660472711</v>
      </c>
      <c r="P7" s="8">
        <v>590542101</v>
      </c>
      <c r="Q7" s="8">
        <v>625283128</v>
      </c>
      <c r="R7" s="8">
        <v>1876297940</v>
      </c>
      <c r="S7" s="8"/>
      <c r="T7" s="8"/>
      <c r="U7" s="8"/>
      <c r="V7" s="8"/>
      <c r="W7" s="8">
        <v>5917421405</v>
      </c>
      <c r="X7" s="8">
        <v>5902379804</v>
      </c>
      <c r="Y7" s="8">
        <v>15041601</v>
      </c>
      <c r="Z7" s="2">
        <v>0.25</v>
      </c>
      <c r="AA7" s="6">
        <v>7869586108</v>
      </c>
    </row>
    <row r="8" spans="1:27" ht="13.5">
      <c r="A8" s="25" t="s">
        <v>34</v>
      </c>
      <c r="B8" s="24"/>
      <c r="C8" s="6"/>
      <c r="D8" s="6"/>
      <c r="E8" s="7">
        <v>4692431000</v>
      </c>
      <c r="F8" s="8">
        <v>4692430999</v>
      </c>
      <c r="G8" s="8">
        <v>417339139</v>
      </c>
      <c r="H8" s="8">
        <v>451392760</v>
      </c>
      <c r="I8" s="8">
        <v>386507032</v>
      </c>
      <c r="J8" s="8">
        <v>1255238931</v>
      </c>
      <c r="K8" s="8">
        <v>419788294</v>
      </c>
      <c r="L8" s="8">
        <v>518139925</v>
      </c>
      <c r="M8" s="8">
        <v>414827258</v>
      </c>
      <c r="N8" s="8">
        <v>1352755477</v>
      </c>
      <c r="O8" s="8">
        <v>413869560</v>
      </c>
      <c r="P8" s="8">
        <v>394162034</v>
      </c>
      <c r="Q8" s="8">
        <v>414681125</v>
      </c>
      <c r="R8" s="8">
        <v>1222712719</v>
      </c>
      <c r="S8" s="8"/>
      <c r="T8" s="8"/>
      <c r="U8" s="8"/>
      <c r="V8" s="8"/>
      <c r="W8" s="8">
        <v>3830707127</v>
      </c>
      <c r="X8" s="8">
        <v>3560908460</v>
      </c>
      <c r="Y8" s="8">
        <v>269798667</v>
      </c>
      <c r="Z8" s="2">
        <v>7.58</v>
      </c>
      <c r="AA8" s="6">
        <v>4692430999</v>
      </c>
    </row>
    <row r="9" spans="1:27" ht="13.5">
      <c r="A9" s="25" t="s">
        <v>35</v>
      </c>
      <c r="B9" s="24"/>
      <c r="C9" s="6"/>
      <c r="D9" s="6"/>
      <c r="E9" s="7">
        <v>1729688000</v>
      </c>
      <c r="F9" s="8">
        <v>2006698399</v>
      </c>
      <c r="G9" s="8">
        <v>172226298</v>
      </c>
      <c r="H9" s="8">
        <v>172265380</v>
      </c>
      <c r="I9" s="8">
        <v>166401642</v>
      </c>
      <c r="J9" s="8">
        <v>510893320</v>
      </c>
      <c r="K9" s="8">
        <v>160424937</v>
      </c>
      <c r="L9" s="8">
        <v>176347979</v>
      </c>
      <c r="M9" s="8">
        <v>169564150</v>
      </c>
      <c r="N9" s="8">
        <v>506337066</v>
      </c>
      <c r="O9" s="8">
        <v>168686726</v>
      </c>
      <c r="P9" s="8">
        <v>168752992</v>
      </c>
      <c r="Q9" s="8">
        <v>165156832</v>
      </c>
      <c r="R9" s="8">
        <v>502596550</v>
      </c>
      <c r="S9" s="8"/>
      <c r="T9" s="8"/>
      <c r="U9" s="8"/>
      <c r="V9" s="8"/>
      <c r="W9" s="8">
        <v>1519826936</v>
      </c>
      <c r="X9" s="8">
        <v>1476235831</v>
      </c>
      <c r="Y9" s="8">
        <v>43591105</v>
      </c>
      <c r="Z9" s="2">
        <v>2.95</v>
      </c>
      <c r="AA9" s="6">
        <v>2006698399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/>
      <c r="D11" s="6"/>
      <c r="E11" s="7">
        <v>405053967</v>
      </c>
      <c r="F11" s="8">
        <v>439515375</v>
      </c>
      <c r="G11" s="8">
        <v>29833771</v>
      </c>
      <c r="H11" s="8">
        <v>29597752</v>
      </c>
      <c r="I11" s="8">
        <v>31055444</v>
      </c>
      <c r="J11" s="8">
        <v>90486967</v>
      </c>
      <c r="K11" s="8">
        <v>30934514</v>
      </c>
      <c r="L11" s="8">
        <v>31696780</v>
      </c>
      <c r="M11" s="8">
        <v>29679411</v>
      </c>
      <c r="N11" s="8">
        <v>92310705</v>
      </c>
      <c r="O11" s="8">
        <v>23536869</v>
      </c>
      <c r="P11" s="8">
        <v>24046014</v>
      </c>
      <c r="Q11" s="8">
        <v>22746865</v>
      </c>
      <c r="R11" s="8">
        <v>70329748</v>
      </c>
      <c r="S11" s="8"/>
      <c r="T11" s="8"/>
      <c r="U11" s="8"/>
      <c r="V11" s="8"/>
      <c r="W11" s="8">
        <v>253127420</v>
      </c>
      <c r="X11" s="8">
        <v>204196913</v>
      </c>
      <c r="Y11" s="8">
        <v>48930507</v>
      </c>
      <c r="Z11" s="2">
        <v>23.96</v>
      </c>
      <c r="AA11" s="6">
        <v>439515375</v>
      </c>
    </row>
    <row r="12" spans="1:27" ht="13.5">
      <c r="A12" s="25" t="s">
        <v>37</v>
      </c>
      <c r="B12" s="29"/>
      <c r="C12" s="6"/>
      <c r="D12" s="6"/>
      <c r="E12" s="7">
        <v>305700000</v>
      </c>
      <c r="F12" s="8">
        <v>464065137</v>
      </c>
      <c r="G12" s="8">
        <v>26513659</v>
      </c>
      <c r="H12" s="8">
        <v>41181795</v>
      </c>
      <c r="I12" s="8">
        <v>42230332</v>
      </c>
      <c r="J12" s="8">
        <v>109925786</v>
      </c>
      <c r="K12" s="8">
        <v>19850859</v>
      </c>
      <c r="L12" s="8">
        <v>47715187</v>
      </c>
      <c r="M12" s="8">
        <v>41752030</v>
      </c>
      <c r="N12" s="8">
        <v>109318076</v>
      </c>
      <c r="O12" s="8">
        <v>10817563</v>
      </c>
      <c r="P12" s="8">
        <v>34780269</v>
      </c>
      <c r="Q12" s="8">
        <v>254062483</v>
      </c>
      <c r="R12" s="8">
        <v>299660315</v>
      </c>
      <c r="S12" s="8"/>
      <c r="T12" s="8"/>
      <c r="U12" s="8"/>
      <c r="V12" s="8"/>
      <c r="W12" s="8">
        <v>518904177</v>
      </c>
      <c r="X12" s="8">
        <v>281520228</v>
      </c>
      <c r="Y12" s="8">
        <v>237383949</v>
      </c>
      <c r="Z12" s="2">
        <v>84.32</v>
      </c>
      <c r="AA12" s="6">
        <v>464065137</v>
      </c>
    </row>
    <row r="13" spans="1:27" ht="13.5">
      <c r="A13" s="23" t="s">
        <v>38</v>
      </c>
      <c r="B13" s="29"/>
      <c r="C13" s="6"/>
      <c r="D13" s="6"/>
      <c r="E13" s="7">
        <v>371591007</v>
      </c>
      <c r="F13" s="8">
        <v>409318000</v>
      </c>
      <c r="G13" s="8">
        <v>29684305</v>
      </c>
      <c r="H13" s="8">
        <v>30987854</v>
      </c>
      <c r="I13" s="8">
        <v>17979419</v>
      </c>
      <c r="J13" s="8">
        <v>78651578</v>
      </c>
      <c r="K13" s="8">
        <v>41458543</v>
      </c>
      <c r="L13" s="8">
        <v>38334884</v>
      </c>
      <c r="M13" s="8">
        <v>45297649</v>
      </c>
      <c r="N13" s="8">
        <v>125091076</v>
      </c>
      <c r="O13" s="8">
        <v>53181097</v>
      </c>
      <c r="P13" s="8">
        <v>39431073</v>
      </c>
      <c r="Q13" s="8">
        <v>35103765</v>
      </c>
      <c r="R13" s="8">
        <v>127715935</v>
      </c>
      <c r="S13" s="8"/>
      <c r="T13" s="8"/>
      <c r="U13" s="8"/>
      <c r="V13" s="8"/>
      <c r="W13" s="8">
        <v>331458589</v>
      </c>
      <c r="X13" s="8">
        <v>256380658</v>
      </c>
      <c r="Y13" s="8">
        <v>75077931</v>
      </c>
      <c r="Z13" s="2">
        <v>29.28</v>
      </c>
      <c r="AA13" s="6">
        <v>409318000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/>
      <c r="D15" s="6"/>
      <c r="E15" s="7">
        <v>1004522997</v>
      </c>
      <c r="F15" s="8">
        <v>1017763470</v>
      </c>
      <c r="G15" s="8">
        <v>26841</v>
      </c>
      <c r="H15" s="8">
        <v>148742472</v>
      </c>
      <c r="I15" s="8">
        <v>190963954</v>
      </c>
      <c r="J15" s="8">
        <v>339733267</v>
      </c>
      <c r="K15" s="8">
        <v>126876247</v>
      </c>
      <c r="L15" s="8">
        <v>157846412</v>
      </c>
      <c r="M15" s="8">
        <v>334453</v>
      </c>
      <c r="N15" s="8">
        <v>285057112</v>
      </c>
      <c r="O15" s="8">
        <v>109476891</v>
      </c>
      <c r="P15" s="8">
        <v>56463559</v>
      </c>
      <c r="Q15" s="8">
        <v>-1046679</v>
      </c>
      <c r="R15" s="8">
        <v>164893771</v>
      </c>
      <c r="S15" s="8"/>
      <c r="T15" s="8"/>
      <c r="U15" s="8"/>
      <c r="V15" s="8"/>
      <c r="W15" s="8">
        <v>789684150</v>
      </c>
      <c r="X15" s="8">
        <v>763295864</v>
      </c>
      <c r="Y15" s="8">
        <v>26388286</v>
      </c>
      <c r="Z15" s="2">
        <v>3.46</v>
      </c>
      <c r="AA15" s="6">
        <v>1017763470</v>
      </c>
    </row>
    <row r="16" spans="1:27" ht="13.5">
      <c r="A16" s="23" t="s">
        <v>41</v>
      </c>
      <c r="B16" s="29"/>
      <c r="C16" s="6"/>
      <c r="D16" s="6"/>
      <c r="E16" s="7">
        <v>7503004</v>
      </c>
      <c r="F16" s="8">
        <v>8282000</v>
      </c>
      <c r="G16" s="8">
        <v>413720</v>
      </c>
      <c r="H16" s="8">
        <v>690467</v>
      </c>
      <c r="I16" s="8">
        <v>2011294</v>
      </c>
      <c r="J16" s="8">
        <v>3115481</v>
      </c>
      <c r="K16" s="8">
        <v>392347</v>
      </c>
      <c r="L16" s="8">
        <v>411348</v>
      </c>
      <c r="M16" s="8">
        <v>139183</v>
      </c>
      <c r="N16" s="8">
        <v>942878</v>
      </c>
      <c r="O16" s="8">
        <v>2928596</v>
      </c>
      <c r="P16" s="8">
        <v>1336173</v>
      </c>
      <c r="Q16" s="8">
        <v>314088</v>
      </c>
      <c r="R16" s="8">
        <v>4578857</v>
      </c>
      <c r="S16" s="8"/>
      <c r="T16" s="8"/>
      <c r="U16" s="8"/>
      <c r="V16" s="8"/>
      <c r="W16" s="8">
        <v>8637216</v>
      </c>
      <c r="X16" s="8">
        <v>5503000</v>
      </c>
      <c r="Y16" s="8">
        <v>3134216</v>
      </c>
      <c r="Z16" s="2">
        <v>56.95</v>
      </c>
      <c r="AA16" s="6">
        <v>8282000</v>
      </c>
    </row>
    <row r="17" spans="1:27" ht="13.5">
      <c r="A17" s="23" t="s">
        <v>42</v>
      </c>
      <c r="B17" s="29"/>
      <c r="C17" s="6"/>
      <c r="D17" s="6"/>
      <c r="E17" s="7">
        <v>765607992</v>
      </c>
      <c r="F17" s="8">
        <v>280924000</v>
      </c>
      <c r="G17" s="8"/>
      <c r="H17" s="8">
        <v>48406048</v>
      </c>
      <c r="I17" s="8">
        <v>26514541</v>
      </c>
      <c r="J17" s="8">
        <v>74920589</v>
      </c>
      <c r="K17" s="8">
        <v>26559990</v>
      </c>
      <c r="L17" s="8">
        <v>28674207</v>
      </c>
      <c r="M17" s="8">
        <v>29878264</v>
      </c>
      <c r="N17" s="8">
        <v>85112461</v>
      </c>
      <c r="O17" s="8">
        <v>22666623</v>
      </c>
      <c r="P17" s="8">
        <v>24527366</v>
      </c>
      <c r="Q17" s="8">
        <v>2997928</v>
      </c>
      <c r="R17" s="8">
        <v>50191917</v>
      </c>
      <c r="S17" s="8"/>
      <c r="T17" s="8"/>
      <c r="U17" s="8"/>
      <c r="V17" s="8"/>
      <c r="W17" s="8">
        <v>210224967</v>
      </c>
      <c r="X17" s="8">
        <v>210690000</v>
      </c>
      <c r="Y17" s="8">
        <v>-465033</v>
      </c>
      <c r="Z17" s="2">
        <v>-0.22</v>
      </c>
      <c r="AA17" s="6">
        <v>280924000</v>
      </c>
    </row>
    <row r="18" spans="1:27" ht="13.5">
      <c r="A18" s="23" t="s">
        <v>43</v>
      </c>
      <c r="B18" s="29"/>
      <c r="C18" s="6"/>
      <c r="D18" s="6"/>
      <c r="E18" s="7">
        <v>9037509995</v>
      </c>
      <c r="F18" s="8">
        <v>13381222975</v>
      </c>
      <c r="G18" s="8">
        <v>2569761750</v>
      </c>
      <c r="H18" s="8">
        <v>623226292</v>
      </c>
      <c r="I18" s="8">
        <v>629254301</v>
      </c>
      <c r="J18" s="8">
        <v>3822242343</v>
      </c>
      <c r="K18" s="8">
        <v>731576642</v>
      </c>
      <c r="L18" s="8">
        <v>642675249</v>
      </c>
      <c r="M18" s="8">
        <v>2073696431</v>
      </c>
      <c r="N18" s="8">
        <v>3447948322</v>
      </c>
      <c r="O18" s="8">
        <v>553304238</v>
      </c>
      <c r="P18" s="8">
        <v>371736174</v>
      </c>
      <c r="Q18" s="8">
        <v>1545774545</v>
      </c>
      <c r="R18" s="8">
        <v>2470814957</v>
      </c>
      <c r="S18" s="8"/>
      <c r="T18" s="8"/>
      <c r="U18" s="8"/>
      <c r="V18" s="8"/>
      <c r="W18" s="8">
        <v>9741005622</v>
      </c>
      <c r="X18" s="8">
        <v>11044649502</v>
      </c>
      <c r="Y18" s="8">
        <v>-1303643880</v>
      </c>
      <c r="Z18" s="2">
        <v>-11.8</v>
      </c>
      <c r="AA18" s="6">
        <v>13381222975</v>
      </c>
    </row>
    <row r="19" spans="1:27" ht="13.5">
      <c r="A19" s="23" t="s">
        <v>44</v>
      </c>
      <c r="B19" s="29"/>
      <c r="C19" s="6"/>
      <c r="D19" s="6"/>
      <c r="E19" s="7">
        <v>2039450801</v>
      </c>
      <c r="F19" s="26">
        <v>5017229951</v>
      </c>
      <c r="G19" s="26">
        <v>288256880</v>
      </c>
      <c r="H19" s="26">
        <v>262156088</v>
      </c>
      <c r="I19" s="26">
        <v>422790985</v>
      </c>
      <c r="J19" s="26">
        <v>973203953</v>
      </c>
      <c r="K19" s="26">
        <v>307756678</v>
      </c>
      <c r="L19" s="26">
        <v>475799839</v>
      </c>
      <c r="M19" s="26">
        <v>676143564</v>
      </c>
      <c r="N19" s="26">
        <v>1459700081</v>
      </c>
      <c r="O19" s="26">
        <v>843287316</v>
      </c>
      <c r="P19" s="26">
        <v>713526017</v>
      </c>
      <c r="Q19" s="26">
        <v>748720447</v>
      </c>
      <c r="R19" s="26">
        <v>2305533780</v>
      </c>
      <c r="S19" s="26"/>
      <c r="T19" s="26"/>
      <c r="U19" s="26"/>
      <c r="V19" s="26"/>
      <c r="W19" s="26">
        <v>4738437814</v>
      </c>
      <c r="X19" s="26">
        <v>3496422641</v>
      </c>
      <c r="Y19" s="26">
        <v>1242015173</v>
      </c>
      <c r="Z19" s="27">
        <v>35.52</v>
      </c>
      <c r="AA19" s="28">
        <v>5017229951</v>
      </c>
    </row>
    <row r="20" spans="1:27" ht="13.5">
      <c r="A20" s="23" t="s">
        <v>45</v>
      </c>
      <c r="B20" s="29"/>
      <c r="C20" s="6"/>
      <c r="D20" s="6"/>
      <c r="E20" s="7">
        <v>56215000</v>
      </c>
      <c r="F20" s="8">
        <v>55999822</v>
      </c>
      <c r="G20" s="8">
        <v>81019</v>
      </c>
      <c r="H20" s="8">
        <v>-315324</v>
      </c>
      <c r="I20" s="30">
        <v>-812397</v>
      </c>
      <c r="J20" s="8">
        <v>-1046702</v>
      </c>
      <c r="K20" s="8">
        <v>-3343492</v>
      </c>
      <c r="L20" s="8">
        <v>4704913</v>
      </c>
      <c r="M20" s="8">
        <v>1264804</v>
      </c>
      <c r="N20" s="8">
        <v>2626225</v>
      </c>
      <c r="O20" s="8">
        <v>979763</v>
      </c>
      <c r="P20" s="30">
        <v>-6667817</v>
      </c>
      <c r="Q20" s="8">
        <v>58473331</v>
      </c>
      <c r="R20" s="8">
        <v>52785277</v>
      </c>
      <c r="S20" s="8"/>
      <c r="T20" s="8"/>
      <c r="U20" s="8"/>
      <c r="V20" s="8"/>
      <c r="W20" s="30">
        <v>54364800</v>
      </c>
      <c r="X20" s="8">
        <v>42020000</v>
      </c>
      <c r="Y20" s="8">
        <v>12344800</v>
      </c>
      <c r="Z20" s="2">
        <v>29.38</v>
      </c>
      <c r="AA20" s="6">
        <v>55999822</v>
      </c>
    </row>
    <row r="21" spans="1:27" ht="24.75" customHeight="1">
      <c r="A21" s="31" t="s">
        <v>46</v>
      </c>
      <c r="B21" s="32"/>
      <c r="C21" s="33">
        <f aca="true" t="shared" si="0" ref="C21:Y21">SUM(C5:C20)</f>
        <v>0</v>
      </c>
      <c r="D21" s="33">
        <f t="shared" si="0"/>
        <v>0</v>
      </c>
      <c r="E21" s="34">
        <f t="shared" si="0"/>
        <v>57485416789</v>
      </c>
      <c r="F21" s="35">
        <f t="shared" si="0"/>
        <v>64701503430</v>
      </c>
      <c r="G21" s="35">
        <f t="shared" si="0"/>
        <v>6711146765</v>
      </c>
      <c r="H21" s="35">
        <f t="shared" si="0"/>
        <v>5087707966</v>
      </c>
      <c r="I21" s="35">
        <f t="shared" si="0"/>
        <v>4977676342</v>
      </c>
      <c r="J21" s="35">
        <f t="shared" si="0"/>
        <v>16776531073</v>
      </c>
      <c r="K21" s="35">
        <f t="shared" si="0"/>
        <v>4798712425</v>
      </c>
      <c r="L21" s="35">
        <f t="shared" si="0"/>
        <v>5253937111</v>
      </c>
      <c r="M21" s="35">
        <f t="shared" si="0"/>
        <v>6586457902</v>
      </c>
      <c r="N21" s="35">
        <f t="shared" si="0"/>
        <v>16639107438</v>
      </c>
      <c r="O21" s="35">
        <f t="shared" si="0"/>
        <v>5213824425</v>
      </c>
      <c r="P21" s="35">
        <f t="shared" si="0"/>
        <v>4743492669</v>
      </c>
      <c r="Q21" s="35">
        <f t="shared" si="0"/>
        <v>6369275607</v>
      </c>
      <c r="R21" s="35">
        <f t="shared" si="0"/>
        <v>16326592701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49742231212</v>
      </c>
      <c r="X21" s="35">
        <f t="shared" si="0"/>
        <v>49667697632</v>
      </c>
      <c r="Y21" s="35">
        <f t="shared" si="0"/>
        <v>74533580</v>
      </c>
      <c r="Z21" s="36">
        <f>+IF(X21&lt;&gt;0,+(Y21/X21)*100,0)</f>
        <v>0.15006449574578098</v>
      </c>
      <c r="AA21" s="33">
        <f>SUM(AA5:AA20)</f>
        <v>64701503430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/>
      <c r="D24" s="6"/>
      <c r="E24" s="7">
        <v>15085408087</v>
      </c>
      <c r="F24" s="8">
        <v>15232935570</v>
      </c>
      <c r="G24" s="8">
        <v>1048433349</v>
      </c>
      <c r="H24" s="8">
        <v>1142405702</v>
      </c>
      <c r="I24" s="8">
        <v>1145273429</v>
      </c>
      <c r="J24" s="8">
        <v>3336112480</v>
      </c>
      <c r="K24" s="8">
        <v>1157183433</v>
      </c>
      <c r="L24" s="8">
        <v>1522766779</v>
      </c>
      <c r="M24" s="8">
        <v>1164385609</v>
      </c>
      <c r="N24" s="8">
        <v>3844335821</v>
      </c>
      <c r="O24" s="8">
        <v>1137738246</v>
      </c>
      <c r="P24" s="8">
        <v>1106398488</v>
      </c>
      <c r="Q24" s="8">
        <v>1270123512</v>
      </c>
      <c r="R24" s="8">
        <v>3514260246</v>
      </c>
      <c r="S24" s="8"/>
      <c r="T24" s="8"/>
      <c r="U24" s="8"/>
      <c r="V24" s="8"/>
      <c r="W24" s="8">
        <v>10694708547</v>
      </c>
      <c r="X24" s="8">
        <v>11457129342</v>
      </c>
      <c r="Y24" s="8">
        <v>-762420795</v>
      </c>
      <c r="Z24" s="2">
        <v>-6.65</v>
      </c>
      <c r="AA24" s="6">
        <v>15232935570</v>
      </c>
    </row>
    <row r="25" spans="1:27" ht="13.5">
      <c r="A25" s="25" t="s">
        <v>49</v>
      </c>
      <c r="B25" s="24"/>
      <c r="C25" s="6"/>
      <c r="D25" s="6"/>
      <c r="E25" s="7">
        <v>181407984</v>
      </c>
      <c r="F25" s="8">
        <v>181408000</v>
      </c>
      <c r="G25" s="8">
        <v>13274588</v>
      </c>
      <c r="H25" s="8">
        <v>13504266</v>
      </c>
      <c r="I25" s="8">
        <v>13456746</v>
      </c>
      <c r="J25" s="8">
        <v>40235600</v>
      </c>
      <c r="K25" s="8">
        <v>13456747</v>
      </c>
      <c r="L25" s="8">
        <v>13400167</v>
      </c>
      <c r="M25" s="8">
        <v>13164767</v>
      </c>
      <c r="N25" s="8">
        <v>40021681</v>
      </c>
      <c r="O25" s="8">
        <v>13226685</v>
      </c>
      <c r="P25" s="8">
        <v>13365770</v>
      </c>
      <c r="Q25" s="8">
        <v>13309584</v>
      </c>
      <c r="R25" s="8">
        <v>39902039</v>
      </c>
      <c r="S25" s="8"/>
      <c r="T25" s="8"/>
      <c r="U25" s="8"/>
      <c r="V25" s="8"/>
      <c r="W25" s="8">
        <v>120159320</v>
      </c>
      <c r="X25" s="8">
        <v>123839666</v>
      </c>
      <c r="Y25" s="8">
        <v>-3680346</v>
      </c>
      <c r="Z25" s="2">
        <v>-2.97</v>
      </c>
      <c r="AA25" s="6">
        <v>181408000</v>
      </c>
    </row>
    <row r="26" spans="1:27" ht="13.5">
      <c r="A26" s="25" t="s">
        <v>50</v>
      </c>
      <c r="B26" s="24"/>
      <c r="C26" s="6"/>
      <c r="D26" s="6"/>
      <c r="E26" s="7">
        <v>4136711423</v>
      </c>
      <c r="F26" s="8">
        <v>4123473432</v>
      </c>
      <c r="G26" s="8">
        <v>192172876</v>
      </c>
      <c r="H26" s="8">
        <v>-1177418934</v>
      </c>
      <c r="I26" s="8">
        <v>2467751167</v>
      </c>
      <c r="J26" s="8">
        <v>1482505109</v>
      </c>
      <c r="K26" s="8">
        <v>696782680</v>
      </c>
      <c r="L26" s="8">
        <v>408826798</v>
      </c>
      <c r="M26" s="8">
        <v>486187307</v>
      </c>
      <c r="N26" s="8">
        <v>1591796785</v>
      </c>
      <c r="O26" s="8">
        <v>462425768</v>
      </c>
      <c r="P26" s="8">
        <v>620711243</v>
      </c>
      <c r="Q26" s="8">
        <v>389480616</v>
      </c>
      <c r="R26" s="8">
        <v>1472617627</v>
      </c>
      <c r="S26" s="8"/>
      <c r="T26" s="8"/>
      <c r="U26" s="8"/>
      <c r="V26" s="8"/>
      <c r="W26" s="8">
        <v>4546919521</v>
      </c>
      <c r="X26" s="8">
        <v>3968374172</v>
      </c>
      <c r="Y26" s="8">
        <v>578545349</v>
      </c>
      <c r="Z26" s="2">
        <v>14.58</v>
      </c>
      <c r="AA26" s="6">
        <v>4123473432</v>
      </c>
    </row>
    <row r="27" spans="1:27" ht="13.5">
      <c r="A27" s="25" t="s">
        <v>51</v>
      </c>
      <c r="B27" s="24"/>
      <c r="C27" s="6"/>
      <c r="D27" s="6"/>
      <c r="E27" s="7">
        <v>4289934441</v>
      </c>
      <c r="F27" s="8">
        <v>4263356524</v>
      </c>
      <c r="G27" s="8">
        <v>260597871</v>
      </c>
      <c r="H27" s="8">
        <v>272597245</v>
      </c>
      <c r="I27" s="8">
        <v>267955371</v>
      </c>
      <c r="J27" s="8">
        <v>801150487</v>
      </c>
      <c r="K27" s="8">
        <v>267353711</v>
      </c>
      <c r="L27" s="8">
        <v>299592111</v>
      </c>
      <c r="M27" s="8">
        <v>279509809</v>
      </c>
      <c r="N27" s="8">
        <v>846455631</v>
      </c>
      <c r="O27" s="8">
        <v>271933117</v>
      </c>
      <c r="P27" s="8">
        <v>281792785</v>
      </c>
      <c r="Q27" s="8">
        <v>286518987</v>
      </c>
      <c r="R27" s="8">
        <v>840244889</v>
      </c>
      <c r="S27" s="8"/>
      <c r="T27" s="8"/>
      <c r="U27" s="8"/>
      <c r="V27" s="8"/>
      <c r="W27" s="8">
        <v>2487851007</v>
      </c>
      <c r="X27" s="8">
        <v>3130593319</v>
      </c>
      <c r="Y27" s="8">
        <v>-642742312</v>
      </c>
      <c r="Z27" s="2">
        <v>-20.53</v>
      </c>
      <c r="AA27" s="6">
        <v>4263356524</v>
      </c>
    </row>
    <row r="28" spans="1:27" ht="13.5">
      <c r="A28" s="25" t="s">
        <v>52</v>
      </c>
      <c r="B28" s="24"/>
      <c r="C28" s="6"/>
      <c r="D28" s="6"/>
      <c r="E28" s="7">
        <v>2807394996</v>
      </c>
      <c r="F28" s="8">
        <v>4067785837</v>
      </c>
      <c r="G28" s="8">
        <v>296529605</v>
      </c>
      <c r="H28" s="8">
        <v>301357025</v>
      </c>
      <c r="I28" s="8">
        <v>298437778</v>
      </c>
      <c r="J28" s="8">
        <v>896324408</v>
      </c>
      <c r="K28" s="8">
        <v>96412047</v>
      </c>
      <c r="L28" s="8">
        <v>287161610</v>
      </c>
      <c r="M28" s="8">
        <v>298600765</v>
      </c>
      <c r="N28" s="8">
        <v>682174422</v>
      </c>
      <c r="O28" s="8">
        <v>32372043</v>
      </c>
      <c r="P28" s="8">
        <v>614491840</v>
      </c>
      <c r="Q28" s="8">
        <v>232810741</v>
      </c>
      <c r="R28" s="8">
        <v>879674624</v>
      </c>
      <c r="S28" s="8"/>
      <c r="T28" s="8"/>
      <c r="U28" s="8"/>
      <c r="V28" s="8"/>
      <c r="W28" s="8">
        <v>2458173454</v>
      </c>
      <c r="X28" s="8">
        <v>2244858580</v>
      </c>
      <c r="Y28" s="8">
        <v>213314874</v>
      </c>
      <c r="Z28" s="2">
        <v>9.5</v>
      </c>
      <c r="AA28" s="6">
        <v>4067785837</v>
      </c>
    </row>
    <row r="29" spans="1:27" ht="13.5">
      <c r="A29" s="25" t="s">
        <v>53</v>
      </c>
      <c r="B29" s="24"/>
      <c r="C29" s="6"/>
      <c r="D29" s="6"/>
      <c r="E29" s="7">
        <v>18393191428</v>
      </c>
      <c r="F29" s="8">
        <v>17468623340</v>
      </c>
      <c r="G29" s="8">
        <v>2074540666</v>
      </c>
      <c r="H29" s="8">
        <v>1786531280</v>
      </c>
      <c r="I29" s="8">
        <v>1589742750</v>
      </c>
      <c r="J29" s="8">
        <v>5450814696</v>
      </c>
      <c r="K29" s="8">
        <v>1374725827</v>
      </c>
      <c r="L29" s="8">
        <v>1320365184</v>
      </c>
      <c r="M29" s="8">
        <v>1261341078</v>
      </c>
      <c r="N29" s="8">
        <v>3956432089</v>
      </c>
      <c r="O29" s="8">
        <v>1256510840</v>
      </c>
      <c r="P29" s="8">
        <v>1226147308</v>
      </c>
      <c r="Q29" s="8">
        <v>1274669364</v>
      </c>
      <c r="R29" s="8">
        <v>3757327512</v>
      </c>
      <c r="S29" s="8"/>
      <c r="T29" s="8"/>
      <c r="U29" s="8"/>
      <c r="V29" s="8"/>
      <c r="W29" s="8">
        <v>13164574297</v>
      </c>
      <c r="X29" s="8">
        <v>13071923208</v>
      </c>
      <c r="Y29" s="8">
        <v>92651089</v>
      </c>
      <c r="Z29" s="2">
        <v>0.71</v>
      </c>
      <c r="AA29" s="6">
        <v>17468623340</v>
      </c>
    </row>
    <row r="30" spans="1:27" ht="13.5">
      <c r="A30" s="25" t="s">
        <v>54</v>
      </c>
      <c r="B30" s="24"/>
      <c r="C30" s="6"/>
      <c r="D30" s="6"/>
      <c r="E30" s="7">
        <v>2244757102</v>
      </c>
      <c r="F30" s="8">
        <v>441327222</v>
      </c>
      <c r="G30" s="8">
        <v>68238873</v>
      </c>
      <c r="H30" s="8">
        <v>65870080</v>
      </c>
      <c r="I30" s="8">
        <v>70837606</v>
      </c>
      <c r="J30" s="8">
        <v>204946559</v>
      </c>
      <c r="K30" s="8">
        <v>48215555</v>
      </c>
      <c r="L30" s="8">
        <v>44799027</v>
      </c>
      <c r="M30" s="8">
        <v>41622008</v>
      </c>
      <c r="N30" s="8">
        <v>134636590</v>
      </c>
      <c r="O30" s="8">
        <v>26138781</v>
      </c>
      <c r="P30" s="8">
        <v>35689240</v>
      </c>
      <c r="Q30" s="8">
        <v>37485210</v>
      </c>
      <c r="R30" s="8">
        <v>99313231</v>
      </c>
      <c r="S30" s="8"/>
      <c r="T30" s="8"/>
      <c r="U30" s="8"/>
      <c r="V30" s="8"/>
      <c r="W30" s="8">
        <v>438896380</v>
      </c>
      <c r="X30" s="8">
        <v>289762721</v>
      </c>
      <c r="Y30" s="8">
        <v>149133659</v>
      </c>
      <c r="Z30" s="2">
        <v>51.47</v>
      </c>
      <c r="AA30" s="6">
        <v>441327222</v>
      </c>
    </row>
    <row r="31" spans="1:27" ht="13.5">
      <c r="A31" s="25" t="s">
        <v>55</v>
      </c>
      <c r="B31" s="24"/>
      <c r="C31" s="6"/>
      <c r="D31" s="6"/>
      <c r="E31" s="7">
        <v>3953537271</v>
      </c>
      <c r="F31" s="8">
        <v>6128401060</v>
      </c>
      <c r="G31" s="8">
        <v>250007650</v>
      </c>
      <c r="H31" s="8">
        <v>213812707</v>
      </c>
      <c r="I31" s="8">
        <v>395635558</v>
      </c>
      <c r="J31" s="8">
        <v>859455915</v>
      </c>
      <c r="K31" s="8">
        <v>329579036</v>
      </c>
      <c r="L31" s="8">
        <v>434575952</v>
      </c>
      <c r="M31" s="8">
        <v>642370232</v>
      </c>
      <c r="N31" s="8">
        <v>1406525220</v>
      </c>
      <c r="O31" s="8">
        <v>344812951</v>
      </c>
      <c r="P31" s="8">
        <v>383443033</v>
      </c>
      <c r="Q31" s="8">
        <v>514618688</v>
      </c>
      <c r="R31" s="8">
        <v>1242874672</v>
      </c>
      <c r="S31" s="8"/>
      <c r="T31" s="8"/>
      <c r="U31" s="8"/>
      <c r="V31" s="8"/>
      <c r="W31" s="8">
        <v>3508855807</v>
      </c>
      <c r="X31" s="8">
        <v>4228261994</v>
      </c>
      <c r="Y31" s="8">
        <v>-719406187</v>
      </c>
      <c r="Z31" s="2">
        <v>-17.01</v>
      </c>
      <c r="AA31" s="6">
        <v>6128401060</v>
      </c>
    </row>
    <row r="32" spans="1:27" ht="13.5">
      <c r="A32" s="25" t="s">
        <v>43</v>
      </c>
      <c r="B32" s="24"/>
      <c r="C32" s="6"/>
      <c r="D32" s="6"/>
      <c r="E32" s="7">
        <v>447547996</v>
      </c>
      <c r="F32" s="8">
        <v>378774520</v>
      </c>
      <c r="G32" s="8">
        <v>9756036</v>
      </c>
      <c r="H32" s="8">
        <v>16722449</v>
      </c>
      <c r="I32" s="8">
        <v>23161357</v>
      </c>
      <c r="J32" s="8">
        <v>49639842</v>
      </c>
      <c r="K32" s="8">
        <v>-6524196</v>
      </c>
      <c r="L32" s="8">
        <v>8054062</v>
      </c>
      <c r="M32" s="8">
        <v>37486530</v>
      </c>
      <c r="N32" s="8">
        <v>39016396</v>
      </c>
      <c r="O32" s="8">
        <v>49000</v>
      </c>
      <c r="P32" s="8">
        <v>16088244</v>
      </c>
      <c r="Q32" s="8">
        <v>27095825</v>
      </c>
      <c r="R32" s="8">
        <v>43233069</v>
      </c>
      <c r="S32" s="8"/>
      <c r="T32" s="8"/>
      <c r="U32" s="8"/>
      <c r="V32" s="8"/>
      <c r="W32" s="8">
        <v>131889307</v>
      </c>
      <c r="X32" s="8">
        <v>324460679</v>
      </c>
      <c r="Y32" s="8">
        <v>-192571372</v>
      </c>
      <c r="Z32" s="2">
        <v>-59.35</v>
      </c>
      <c r="AA32" s="6">
        <v>378774520</v>
      </c>
    </row>
    <row r="33" spans="1:27" ht="13.5">
      <c r="A33" s="25" t="s">
        <v>56</v>
      </c>
      <c r="B33" s="24"/>
      <c r="C33" s="6"/>
      <c r="D33" s="6"/>
      <c r="E33" s="7">
        <v>5199788036</v>
      </c>
      <c r="F33" s="8">
        <v>11767171313</v>
      </c>
      <c r="G33" s="8">
        <v>890591283</v>
      </c>
      <c r="H33" s="8">
        <v>767255530</v>
      </c>
      <c r="I33" s="8">
        <v>921733919</v>
      </c>
      <c r="J33" s="8">
        <v>2579580732</v>
      </c>
      <c r="K33" s="8">
        <v>754255664</v>
      </c>
      <c r="L33" s="8">
        <v>844957781</v>
      </c>
      <c r="M33" s="8">
        <v>879002796</v>
      </c>
      <c r="N33" s="8">
        <v>2478216241</v>
      </c>
      <c r="O33" s="8">
        <v>840409636</v>
      </c>
      <c r="P33" s="8">
        <v>876252404</v>
      </c>
      <c r="Q33" s="8">
        <v>963839933</v>
      </c>
      <c r="R33" s="8">
        <v>2680501973</v>
      </c>
      <c r="S33" s="8"/>
      <c r="T33" s="8"/>
      <c r="U33" s="8"/>
      <c r="V33" s="8"/>
      <c r="W33" s="8">
        <v>7738298946</v>
      </c>
      <c r="X33" s="8">
        <v>8609378834</v>
      </c>
      <c r="Y33" s="8">
        <v>-871079888</v>
      </c>
      <c r="Z33" s="2">
        <v>-10.12</v>
      </c>
      <c r="AA33" s="6">
        <v>11767171313</v>
      </c>
    </row>
    <row r="34" spans="1:27" ht="13.5">
      <c r="A34" s="23" t="s">
        <v>57</v>
      </c>
      <c r="B34" s="29"/>
      <c r="C34" s="6"/>
      <c r="D34" s="6"/>
      <c r="E34" s="7"/>
      <c r="F34" s="8">
        <v>220036</v>
      </c>
      <c r="G34" s="8">
        <v>19106</v>
      </c>
      <c r="H34" s="8">
        <v>5729969</v>
      </c>
      <c r="I34" s="8">
        <v>-213853</v>
      </c>
      <c r="J34" s="8">
        <v>5535222</v>
      </c>
      <c r="K34" s="8">
        <v>-161306</v>
      </c>
      <c r="L34" s="8">
        <v>57201</v>
      </c>
      <c r="M34" s="8">
        <v>1101026</v>
      </c>
      <c r="N34" s="8">
        <v>996921</v>
      </c>
      <c r="O34" s="8">
        <v>2122172</v>
      </c>
      <c r="P34" s="8">
        <v>12262</v>
      </c>
      <c r="Q34" s="8">
        <v>22005</v>
      </c>
      <c r="R34" s="8">
        <v>2156439</v>
      </c>
      <c r="S34" s="8"/>
      <c r="T34" s="8"/>
      <c r="U34" s="8"/>
      <c r="V34" s="8"/>
      <c r="W34" s="8">
        <v>8688582</v>
      </c>
      <c r="X34" s="8">
        <v>113943</v>
      </c>
      <c r="Y34" s="8">
        <v>8574639</v>
      </c>
      <c r="Z34" s="2">
        <v>7525.38</v>
      </c>
      <c r="AA34" s="6">
        <v>220036</v>
      </c>
    </row>
    <row r="35" spans="1:27" ht="12.75">
      <c r="A35" s="40" t="s">
        <v>58</v>
      </c>
      <c r="B35" s="32"/>
      <c r="C35" s="33">
        <f aca="true" t="shared" si="1" ref="C35:Y35">SUM(C24:C34)</f>
        <v>0</v>
      </c>
      <c r="D35" s="33">
        <f>SUM(D24:D34)</f>
        <v>0</v>
      </c>
      <c r="E35" s="34">
        <f t="shared" si="1"/>
        <v>56739678764</v>
      </c>
      <c r="F35" s="35">
        <f t="shared" si="1"/>
        <v>64053476854</v>
      </c>
      <c r="G35" s="35">
        <f t="shared" si="1"/>
        <v>5104161903</v>
      </c>
      <c r="H35" s="35">
        <f t="shared" si="1"/>
        <v>3408367319</v>
      </c>
      <c r="I35" s="35">
        <f t="shared" si="1"/>
        <v>7193771828</v>
      </c>
      <c r="J35" s="35">
        <f t="shared" si="1"/>
        <v>15706301050</v>
      </c>
      <c r="K35" s="35">
        <f t="shared" si="1"/>
        <v>4731279198</v>
      </c>
      <c r="L35" s="35">
        <f t="shared" si="1"/>
        <v>5184556672</v>
      </c>
      <c r="M35" s="35">
        <f t="shared" si="1"/>
        <v>5104771927</v>
      </c>
      <c r="N35" s="35">
        <f t="shared" si="1"/>
        <v>15020607797</v>
      </c>
      <c r="O35" s="35">
        <f t="shared" si="1"/>
        <v>4387739239</v>
      </c>
      <c r="P35" s="35">
        <f t="shared" si="1"/>
        <v>5174392617</v>
      </c>
      <c r="Q35" s="35">
        <f t="shared" si="1"/>
        <v>5009974465</v>
      </c>
      <c r="R35" s="35">
        <f t="shared" si="1"/>
        <v>14572106321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45299015168</v>
      </c>
      <c r="X35" s="35">
        <f t="shared" si="1"/>
        <v>47448696458</v>
      </c>
      <c r="Y35" s="35">
        <f t="shared" si="1"/>
        <v>-2149681290</v>
      </c>
      <c r="Z35" s="36">
        <f>+IF(X35&lt;&gt;0,+(Y35/X35)*100,0)</f>
        <v>-4.530538140078993</v>
      </c>
      <c r="AA35" s="33">
        <f>SUM(AA24:AA34)</f>
        <v>64053476854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0</v>
      </c>
      <c r="D37" s="46">
        <f>+D21-D35</f>
        <v>0</v>
      </c>
      <c r="E37" s="47">
        <f t="shared" si="2"/>
        <v>745738025</v>
      </c>
      <c r="F37" s="48">
        <f t="shared" si="2"/>
        <v>648026576</v>
      </c>
      <c r="G37" s="48">
        <f t="shared" si="2"/>
        <v>1606984862</v>
      </c>
      <c r="H37" s="48">
        <f t="shared" si="2"/>
        <v>1679340647</v>
      </c>
      <c r="I37" s="48">
        <f t="shared" si="2"/>
        <v>-2216095486</v>
      </c>
      <c r="J37" s="48">
        <f t="shared" si="2"/>
        <v>1070230023</v>
      </c>
      <c r="K37" s="48">
        <f t="shared" si="2"/>
        <v>67433227</v>
      </c>
      <c r="L37" s="48">
        <f t="shared" si="2"/>
        <v>69380439</v>
      </c>
      <c r="M37" s="48">
        <f t="shared" si="2"/>
        <v>1481685975</v>
      </c>
      <c r="N37" s="48">
        <f t="shared" si="2"/>
        <v>1618499641</v>
      </c>
      <c r="O37" s="48">
        <f t="shared" si="2"/>
        <v>826085186</v>
      </c>
      <c r="P37" s="48">
        <f t="shared" si="2"/>
        <v>-430899948</v>
      </c>
      <c r="Q37" s="48">
        <f t="shared" si="2"/>
        <v>1359301142</v>
      </c>
      <c r="R37" s="48">
        <f t="shared" si="2"/>
        <v>1754486380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4443216044</v>
      </c>
      <c r="X37" s="48">
        <f>IF(F21=F35,0,X21-X35)</f>
        <v>2219001174</v>
      </c>
      <c r="Y37" s="48">
        <f t="shared" si="2"/>
        <v>2224214870</v>
      </c>
      <c r="Z37" s="49">
        <f>+IF(X37&lt;&gt;0,+(Y37/X37)*100,0)</f>
        <v>100.23495688335314</v>
      </c>
      <c r="AA37" s="46">
        <f>+AA21-AA35</f>
        <v>648026576</v>
      </c>
    </row>
    <row r="38" spans="1:27" ht="22.5" customHeight="1">
      <c r="A38" s="50" t="s">
        <v>60</v>
      </c>
      <c r="B38" s="29"/>
      <c r="C38" s="6"/>
      <c r="D38" s="6"/>
      <c r="E38" s="7">
        <v>2745480001</v>
      </c>
      <c r="F38" s="8">
        <v>3071251000</v>
      </c>
      <c r="G38" s="8">
        <v>30459144</v>
      </c>
      <c r="H38" s="8">
        <v>79266788</v>
      </c>
      <c r="I38" s="8">
        <v>240560425</v>
      </c>
      <c r="J38" s="8">
        <v>350286357</v>
      </c>
      <c r="K38" s="8">
        <v>178251026</v>
      </c>
      <c r="L38" s="8">
        <v>233798143</v>
      </c>
      <c r="M38" s="8">
        <v>289628022</v>
      </c>
      <c r="N38" s="8">
        <v>701677191</v>
      </c>
      <c r="O38" s="8">
        <v>9513516</v>
      </c>
      <c r="P38" s="8">
        <v>205052925</v>
      </c>
      <c r="Q38" s="8">
        <v>93692638</v>
      </c>
      <c r="R38" s="8">
        <v>308259079</v>
      </c>
      <c r="S38" s="8"/>
      <c r="T38" s="8"/>
      <c r="U38" s="8"/>
      <c r="V38" s="8"/>
      <c r="W38" s="8">
        <v>1360222627</v>
      </c>
      <c r="X38" s="8">
        <v>2147017961</v>
      </c>
      <c r="Y38" s="8">
        <v>-786795334</v>
      </c>
      <c r="Z38" s="2">
        <v>-36.65</v>
      </c>
      <c r="AA38" s="6">
        <v>3071251000</v>
      </c>
    </row>
    <row r="39" spans="1:27" ht="57" customHeight="1">
      <c r="A39" s="50" t="s">
        <v>61</v>
      </c>
      <c r="B39" s="29"/>
      <c r="C39" s="28"/>
      <c r="D39" s="28"/>
      <c r="E39" s="7">
        <v>442488000</v>
      </c>
      <c r="F39" s="26">
        <v>-299407000</v>
      </c>
      <c r="G39" s="26"/>
      <c r="H39" s="26">
        <v>-12340528</v>
      </c>
      <c r="I39" s="26"/>
      <c r="J39" s="26">
        <v>-12340528</v>
      </c>
      <c r="K39" s="26">
        <v>-19041050</v>
      </c>
      <c r="L39" s="26">
        <v>-80676200</v>
      </c>
      <c r="M39" s="26">
        <v>-33730959</v>
      </c>
      <c r="N39" s="26">
        <v>-133448209</v>
      </c>
      <c r="O39" s="26"/>
      <c r="P39" s="26"/>
      <c r="Q39" s="26"/>
      <c r="R39" s="26"/>
      <c r="S39" s="26"/>
      <c r="T39" s="26"/>
      <c r="U39" s="26"/>
      <c r="V39" s="26"/>
      <c r="W39" s="26">
        <v>-145788737</v>
      </c>
      <c r="X39" s="26">
        <v>-224555256</v>
      </c>
      <c r="Y39" s="26">
        <v>78766519</v>
      </c>
      <c r="Z39" s="27">
        <v>-35.08</v>
      </c>
      <c r="AA39" s="28">
        <v>-299407000</v>
      </c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0</v>
      </c>
      <c r="D41" s="56">
        <f>SUM(D37:D40)</f>
        <v>0</v>
      </c>
      <c r="E41" s="57">
        <f t="shared" si="3"/>
        <v>3933706026</v>
      </c>
      <c r="F41" s="58">
        <f t="shared" si="3"/>
        <v>3419870576</v>
      </c>
      <c r="G41" s="58">
        <f t="shared" si="3"/>
        <v>1637444006</v>
      </c>
      <c r="H41" s="58">
        <f t="shared" si="3"/>
        <v>1746266907</v>
      </c>
      <c r="I41" s="58">
        <f t="shared" si="3"/>
        <v>-1975535061</v>
      </c>
      <c r="J41" s="58">
        <f t="shared" si="3"/>
        <v>1408175852</v>
      </c>
      <c r="K41" s="58">
        <f t="shared" si="3"/>
        <v>226643203</v>
      </c>
      <c r="L41" s="58">
        <f t="shared" si="3"/>
        <v>222502382</v>
      </c>
      <c r="M41" s="58">
        <f t="shared" si="3"/>
        <v>1737583038</v>
      </c>
      <c r="N41" s="58">
        <f t="shared" si="3"/>
        <v>2186728623</v>
      </c>
      <c r="O41" s="58">
        <f t="shared" si="3"/>
        <v>835598702</v>
      </c>
      <c r="P41" s="58">
        <f t="shared" si="3"/>
        <v>-225847023</v>
      </c>
      <c r="Q41" s="58">
        <f t="shared" si="3"/>
        <v>1452993780</v>
      </c>
      <c r="R41" s="58">
        <f t="shared" si="3"/>
        <v>2062745459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5657649934</v>
      </c>
      <c r="X41" s="58">
        <f t="shared" si="3"/>
        <v>4141463879</v>
      </c>
      <c r="Y41" s="58">
        <f t="shared" si="3"/>
        <v>1516186055</v>
      </c>
      <c r="Z41" s="59">
        <f>+IF(X41&lt;&gt;0,+(Y41/X41)*100,0)</f>
        <v>36.609906528174264</v>
      </c>
      <c r="AA41" s="56">
        <f>SUM(AA37:AA40)</f>
        <v>3419870576</v>
      </c>
    </row>
    <row r="42" spans="1:27" ht="13.5">
      <c r="A42" s="23" t="s">
        <v>64</v>
      </c>
      <c r="B42" s="29"/>
      <c r="C42" s="51"/>
      <c r="D42" s="51"/>
      <c r="E42" s="60">
        <v>35731000</v>
      </c>
      <c r="F42" s="61">
        <v>42589000</v>
      </c>
      <c r="G42" s="61">
        <v>4816954</v>
      </c>
      <c r="H42" s="61">
        <v>4715527</v>
      </c>
      <c r="I42" s="61">
        <v>5331830</v>
      </c>
      <c r="J42" s="61">
        <v>14864311</v>
      </c>
      <c r="K42" s="61">
        <v>7604660</v>
      </c>
      <c r="L42" s="61">
        <v>6102974</v>
      </c>
      <c r="M42" s="61">
        <v>-9924</v>
      </c>
      <c r="N42" s="61">
        <v>13697710</v>
      </c>
      <c r="O42" s="61"/>
      <c r="P42" s="61"/>
      <c r="Q42" s="61"/>
      <c r="R42" s="61"/>
      <c r="S42" s="61"/>
      <c r="T42" s="61"/>
      <c r="U42" s="61"/>
      <c r="V42" s="61"/>
      <c r="W42" s="61">
        <v>28562021</v>
      </c>
      <c r="X42" s="61">
        <v>34285083</v>
      </c>
      <c r="Y42" s="61">
        <v>-5723062</v>
      </c>
      <c r="Z42" s="62">
        <v>-16.69</v>
      </c>
      <c r="AA42" s="51">
        <v>42589000</v>
      </c>
    </row>
    <row r="43" spans="1:27" ht="13.5">
      <c r="A43" s="63" t="s">
        <v>65</v>
      </c>
      <c r="B43" s="29"/>
      <c r="C43" s="64">
        <f aca="true" t="shared" si="4" ref="C43:Y43">+C41-C42</f>
        <v>0</v>
      </c>
      <c r="D43" s="64">
        <f>+D41-D42</f>
        <v>0</v>
      </c>
      <c r="E43" s="65">
        <f t="shared" si="4"/>
        <v>3897975026</v>
      </c>
      <c r="F43" s="66">
        <f t="shared" si="4"/>
        <v>3377281576</v>
      </c>
      <c r="G43" s="66">
        <f t="shared" si="4"/>
        <v>1632627052</v>
      </c>
      <c r="H43" s="66">
        <f t="shared" si="4"/>
        <v>1741551380</v>
      </c>
      <c r="I43" s="66">
        <f t="shared" si="4"/>
        <v>-1980866891</v>
      </c>
      <c r="J43" s="66">
        <f t="shared" si="4"/>
        <v>1393311541</v>
      </c>
      <c r="K43" s="66">
        <f t="shared" si="4"/>
        <v>219038543</v>
      </c>
      <c r="L43" s="66">
        <f t="shared" si="4"/>
        <v>216399408</v>
      </c>
      <c r="M43" s="66">
        <f t="shared" si="4"/>
        <v>1737592962</v>
      </c>
      <c r="N43" s="66">
        <f t="shared" si="4"/>
        <v>2173030913</v>
      </c>
      <c r="O43" s="66">
        <f t="shared" si="4"/>
        <v>835598702</v>
      </c>
      <c r="P43" s="66">
        <f t="shared" si="4"/>
        <v>-225847023</v>
      </c>
      <c r="Q43" s="66">
        <f t="shared" si="4"/>
        <v>1452993780</v>
      </c>
      <c r="R43" s="66">
        <f t="shared" si="4"/>
        <v>2062745459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5629087913</v>
      </c>
      <c r="X43" s="66">
        <f t="shared" si="4"/>
        <v>4107178796</v>
      </c>
      <c r="Y43" s="66">
        <f t="shared" si="4"/>
        <v>1521909117</v>
      </c>
      <c r="Z43" s="67">
        <f>+IF(X43&lt;&gt;0,+(Y43/X43)*100,0)</f>
        <v>37.054854258650586</v>
      </c>
      <c r="AA43" s="64">
        <f>+AA41-AA42</f>
        <v>3377281576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0</v>
      </c>
      <c r="D45" s="56">
        <f>SUM(D43:D44)</f>
        <v>0</v>
      </c>
      <c r="E45" s="57">
        <f t="shared" si="5"/>
        <v>3897975026</v>
      </c>
      <c r="F45" s="58">
        <f t="shared" si="5"/>
        <v>3377281576</v>
      </c>
      <c r="G45" s="58">
        <f t="shared" si="5"/>
        <v>1632627052</v>
      </c>
      <c r="H45" s="58">
        <f t="shared" si="5"/>
        <v>1741551380</v>
      </c>
      <c r="I45" s="58">
        <f t="shared" si="5"/>
        <v>-1980866891</v>
      </c>
      <c r="J45" s="58">
        <f t="shared" si="5"/>
        <v>1393311541</v>
      </c>
      <c r="K45" s="58">
        <f t="shared" si="5"/>
        <v>219038543</v>
      </c>
      <c r="L45" s="58">
        <f t="shared" si="5"/>
        <v>216399408</v>
      </c>
      <c r="M45" s="58">
        <f t="shared" si="5"/>
        <v>1737592962</v>
      </c>
      <c r="N45" s="58">
        <f t="shared" si="5"/>
        <v>2173030913</v>
      </c>
      <c r="O45" s="58">
        <f t="shared" si="5"/>
        <v>835598702</v>
      </c>
      <c r="P45" s="58">
        <f t="shared" si="5"/>
        <v>-225847023</v>
      </c>
      <c r="Q45" s="58">
        <f t="shared" si="5"/>
        <v>1452993780</v>
      </c>
      <c r="R45" s="58">
        <f t="shared" si="5"/>
        <v>2062745459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5629087913</v>
      </c>
      <c r="X45" s="58">
        <f t="shared" si="5"/>
        <v>4107178796</v>
      </c>
      <c r="Y45" s="58">
        <f t="shared" si="5"/>
        <v>1521909117</v>
      </c>
      <c r="Z45" s="59">
        <f>+IF(X45&lt;&gt;0,+(Y45/X45)*100,0)</f>
        <v>37.054854258650586</v>
      </c>
      <c r="AA45" s="56">
        <f>SUM(AA43:AA44)</f>
        <v>3377281576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0</v>
      </c>
      <c r="D47" s="71">
        <f>SUM(D45:D46)</f>
        <v>0</v>
      </c>
      <c r="E47" s="72">
        <f t="shared" si="6"/>
        <v>3897975026</v>
      </c>
      <c r="F47" s="73">
        <f t="shared" si="6"/>
        <v>3377281576</v>
      </c>
      <c r="G47" s="73">
        <f t="shared" si="6"/>
        <v>1632627052</v>
      </c>
      <c r="H47" s="74">
        <f t="shared" si="6"/>
        <v>1741551380</v>
      </c>
      <c r="I47" s="74">
        <f t="shared" si="6"/>
        <v>-1980866891</v>
      </c>
      <c r="J47" s="74">
        <f t="shared" si="6"/>
        <v>1393311541</v>
      </c>
      <c r="K47" s="74">
        <f t="shared" si="6"/>
        <v>219038543</v>
      </c>
      <c r="L47" s="74">
        <f t="shared" si="6"/>
        <v>216399408</v>
      </c>
      <c r="M47" s="73">
        <f t="shared" si="6"/>
        <v>1737592962</v>
      </c>
      <c r="N47" s="73">
        <f t="shared" si="6"/>
        <v>2173030913</v>
      </c>
      <c r="O47" s="74">
        <f t="shared" si="6"/>
        <v>835598702</v>
      </c>
      <c r="P47" s="74">
        <f t="shared" si="6"/>
        <v>-225847023</v>
      </c>
      <c r="Q47" s="74">
        <f t="shared" si="6"/>
        <v>1452993780</v>
      </c>
      <c r="R47" s="74">
        <f t="shared" si="6"/>
        <v>2062745459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5629087913</v>
      </c>
      <c r="X47" s="74">
        <f t="shared" si="6"/>
        <v>4107178796</v>
      </c>
      <c r="Y47" s="74">
        <f t="shared" si="6"/>
        <v>1521909117</v>
      </c>
      <c r="Z47" s="75">
        <f>+IF(X47&lt;&gt;0,+(Y47/X47)*100,0)</f>
        <v>37.054854258650586</v>
      </c>
      <c r="AA47" s="76">
        <f>SUM(AA45:AA46)</f>
        <v>3377281576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78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7142145479</v>
      </c>
      <c r="D5" s="6"/>
      <c r="E5" s="7">
        <v>8219104268</v>
      </c>
      <c r="F5" s="8">
        <v>8219104268</v>
      </c>
      <c r="G5" s="8">
        <v>559432105</v>
      </c>
      <c r="H5" s="8">
        <v>652113201</v>
      </c>
      <c r="I5" s="8">
        <v>613631501</v>
      </c>
      <c r="J5" s="8">
        <v>1825176807</v>
      </c>
      <c r="K5" s="8">
        <v>590070298</v>
      </c>
      <c r="L5" s="8">
        <v>640819560</v>
      </c>
      <c r="M5" s="8">
        <v>640819560</v>
      </c>
      <c r="N5" s="8">
        <v>1871709418</v>
      </c>
      <c r="O5" s="8">
        <v>610371848</v>
      </c>
      <c r="P5" s="8">
        <v>651105139</v>
      </c>
      <c r="Q5" s="8">
        <v>617562652</v>
      </c>
      <c r="R5" s="8">
        <v>1879039639</v>
      </c>
      <c r="S5" s="8"/>
      <c r="T5" s="8"/>
      <c r="U5" s="8"/>
      <c r="V5" s="8"/>
      <c r="W5" s="8">
        <v>5575925864</v>
      </c>
      <c r="X5" s="8">
        <v>6129013909</v>
      </c>
      <c r="Y5" s="8">
        <v>-553088045</v>
      </c>
      <c r="Z5" s="2">
        <v>-9.02</v>
      </c>
      <c r="AA5" s="6">
        <v>8219104268</v>
      </c>
    </row>
    <row r="6" spans="1:27" ht="13.5">
      <c r="A6" s="23" t="s">
        <v>32</v>
      </c>
      <c r="B6" s="24"/>
      <c r="C6" s="6">
        <v>11982161756</v>
      </c>
      <c r="D6" s="6"/>
      <c r="E6" s="7">
        <v>14875171468</v>
      </c>
      <c r="F6" s="8">
        <v>14875171468</v>
      </c>
      <c r="G6" s="8">
        <v>567011860</v>
      </c>
      <c r="H6" s="8">
        <v>748929140</v>
      </c>
      <c r="I6" s="8">
        <v>724980023</v>
      </c>
      <c r="J6" s="8">
        <v>2040921023</v>
      </c>
      <c r="K6" s="8">
        <v>832066119</v>
      </c>
      <c r="L6" s="8">
        <v>1295901370</v>
      </c>
      <c r="M6" s="8">
        <v>1295906735</v>
      </c>
      <c r="N6" s="8">
        <v>3423874224</v>
      </c>
      <c r="O6" s="8">
        <v>1812349443</v>
      </c>
      <c r="P6" s="8">
        <v>613472821</v>
      </c>
      <c r="Q6" s="8">
        <v>768661287</v>
      </c>
      <c r="R6" s="8">
        <v>3194483551</v>
      </c>
      <c r="S6" s="8"/>
      <c r="T6" s="8"/>
      <c r="U6" s="8"/>
      <c r="V6" s="8"/>
      <c r="W6" s="8">
        <v>8659278798</v>
      </c>
      <c r="X6" s="8">
        <v>10982206465</v>
      </c>
      <c r="Y6" s="8">
        <v>-2322927667</v>
      </c>
      <c r="Z6" s="2">
        <v>-21.15</v>
      </c>
      <c r="AA6" s="6">
        <v>14875171468</v>
      </c>
    </row>
    <row r="7" spans="1:27" ht="13.5">
      <c r="A7" s="25" t="s">
        <v>33</v>
      </c>
      <c r="B7" s="24"/>
      <c r="C7" s="6">
        <v>4165095081</v>
      </c>
      <c r="D7" s="6"/>
      <c r="E7" s="7">
        <v>6092094797</v>
      </c>
      <c r="F7" s="8">
        <v>6092094797</v>
      </c>
      <c r="G7" s="8">
        <v>251321126</v>
      </c>
      <c r="H7" s="8">
        <v>400431963</v>
      </c>
      <c r="I7" s="8">
        <v>346197644</v>
      </c>
      <c r="J7" s="8">
        <v>997950733</v>
      </c>
      <c r="K7" s="8">
        <v>394897195</v>
      </c>
      <c r="L7" s="8">
        <v>404183857</v>
      </c>
      <c r="M7" s="8">
        <v>404183857</v>
      </c>
      <c r="N7" s="8">
        <v>1203264909</v>
      </c>
      <c r="O7" s="8">
        <v>372352757</v>
      </c>
      <c r="P7" s="8">
        <v>321656587</v>
      </c>
      <c r="Q7" s="8">
        <v>246363919</v>
      </c>
      <c r="R7" s="8">
        <v>940373263</v>
      </c>
      <c r="S7" s="8"/>
      <c r="T7" s="8"/>
      <c r="U7" s="8"/>
      <c r="V7" s="8"/>
      <c r="W7" s="8">
        <v>3141588905</v>
      </c>
      <c r="X7" s="8">
        <v>4457532037</v>
      </c>
      <c r="Y7" s="8">
        <v>-1315943132</v>
      </c>
      <c r="Z7" s="2">
        <v>-29.52</v>
      </c>
      <c r="AA7" s="6">
        <v>6092094797</v>
      </c>
    </row>
    <row r="8" spans="1:27" ht="13.5">
      <c r="A8" s="25" t="s">
        <v>34</v>
      </c>
      <c r="B8" s="24"/>
      <c r="C8" s="6">
        <v>1158198013</v>
      </c>
      <c r="D8" s="6"/>
      <c r="E8" s="7">
        <v>1557916414</v>
      </c>
      <c r="F8" s="8">
        <v>1557916414</v>
      </c>
      <c r="G8" s="8">
        <v>80522935</v>
      </c>
      <c r="H8" s="8">
        <v>111898422</v>
      </c>
      <c r="I8" s="8">
        <v>94261759</v>
      </c>
      <c r="J8" s="8">
        <v>286683116</v>
      </c>
      <c r="K8" s="8">
        <v>100357269</v>
      </c>
      <c r="L8" s="8">
        <v>102905800</v>
      </c>
      <c r="M8" s="8">
        <v>102905800</v>
      </c>
      <c r="N8" s="8">
        <v>306168869</v>
      </c>
      <c r="O8" s="8">
        <v>101643173</v>
      </c>
      <c r="P8" s="8">
        <v>109688424</v>
      </c>
      <c r="Q8" s="8">
        <v>93019575</v>
      </c>
      <c r="R8" s="8">
        <v>304351172</v>
      </c>
      <c r="S8" s="8"/>
      <c r="T8" s="8"/>
      <c r="U8" s="8"/>
      <c r="V8" s="8"/>
      <c r="W8" s="8">
        <v>897203157</v>
      </c>
      <c r="X8" s="8">
        <v>1175737261</v>
      </c>
      <c r="Y8" s="8">
        <v>-278534104</v>
      </c>
      <c r="Z8" s="2">
        <v>-23.69</v>
      </c>
      <c r="AA8" s="6">
        <v>1557916414</v>
      </c>
    </row>
    <row r="9" spans="1:27" ht="13.5">
      <c r="A9" s="25" t="s">
        <v>35</v>
      </c>
      <c r="B9" s="24"/>
      <c r="C9" s="6">
        <v>1710014136</v>
      </c>
      <c r="D9" s="6"/>
      <c r="E9" s="7">
        <v>3013646259</v>
      </c>
      <c r="F9" s="8">
        <v>3013646259</v>
      </c>
      <c r="G9" s="8">
        <v>101338673</v>
      </c>
      <c r="H9" s="8">
        <v>125645695</v>
      </c>
      <c r="I9" s="8">
        <v>119807899</v>
      </c>
      <c r="J9" s="8">
        <v>346792267</v>
      </c>
      <c r="K9" s="8">
        <v>113478980</v>
      </c>
      <c r="L9" s="8">
        <v>101878974</v>
      </c>
      <c r="M9" s="8">
        <v>101878974</v>
      </c>
      <c r="N9" s="8">
        <v>317236928</v>
      </c>
      <c r="O9" s="8">
        <v>123749391</v>
      </c>
      <c r="P9" s="8">
        <v>113054486</v>
      </c>
      <c r="Q9" s="8">
        <v>130114023</v>
      </c>
      <c r="R9" s="8">
        <v>366917900</v>
      </c>
      <c r="S9" s="8"/>
      <c r="T9" s="8"/>
      <c r="U9" s="8"/>
      <c r="V9" s="8"/>
      <c r="W9" s="8">
        <v>1030947095</v>
      </c>
      <c r="X9" s="8">
        <v>2261371111</v>
      </c>
      <c r="Y9" s="8">
        <v>-1230424016</v>
      </c>
      <c r="Z9" s="2">
        <v>-54.41</v>
      </c>
      <c r="AA9" s="6">
        <v>3013646259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142756417</v>
      </c>
      <c r="D11" s="6"/>
      <c r="E11" s="7">
        <v>177159227</v>
      </c>
      <c r="F11" s="8">
        <v>177159227</v>
      </c>
      <c r="G11" s="8">
        <v>4690886</v>
      </c>
      <c r="H11" s="8">
        <v>480231</v>
      </c>
      <c r="I11" s="8">
        <v>24056873</v>
      </c>
      <c r="J11" s="8">
        <v>29227990</v>
      </c>
      <c r="K11" s="8">
        <v>16435767</v>
      </c>
      <c r="L11" s="8">
        <v>6822526</v>
      </c>
      <c r="M11" s="8">
        <v>7611600</v>
      </c>
      <c r="N11" s="8">
        <v>30869893</v>
      </c>
      <c r="O11" s="8">
        <v>4445167</v>
      </c>
      <c r="P11" s="8">
        <v>14134974</v>
      </c>
      <c r="Q11" s="8">
        <v>-9646386</v>
      </c>
      <c r="R11" s="8">
        <v>8933755</v>
      </c>
      <c r="S11" s="8"/>
      <c r="T11" s="8"/>
      <c r="U11" s="8"/>
      <c r="V11" s="8"/>
      <c r="W11" s="8">
        <v>69031638</v>
      </c>
      <c r="X11" s="8">
        <v>117468579</v>
      </c>
      <c r="Y11" s="8">
        <v>-48436941</v>
      </c>
      <c r="Z11" s="2">
        <v>-41.23</v>
      </c>
      <c r="AA11" s="6">
        <v>177159227</v>
      </c>
    </row>
    <row r="12" spans="1:27" ht="13.5">
      <c r="A12" s="25" t="s">
        <v>37</v>
      </c>
      <c r="B12" s="29"/>
      <c r="C12" s="6">
        <v>391948285</v>
      </c>
      <c r="D12" s="6"/>
      <c r="E12" s="7">
        <v>196887427</v>
      </c>
      <c r="F12" s="8">
        <v>196887427</v>
      </c>
      <c r="G12" s="8">
        <v>1925932</v>
      </c>
      <c r="H12" s="8">
        <v>26899512</v>
      </c>
      <c r="I12" s="8">
        <v>41755942</v>
      </c>
      <c r="J12" s="8">
        <v>70581386</v>
      </c>
      <c r="K12" s="8">
        <v>21932361</v>
      </c>
      <c r="L12" s="8">
        <v>2270615</v>
      </c>
      <c r="M12" s="8">
        <v>2270615</v>
      </c>
      <c r="N12" s="8">
        <v>26473591</v>
      </c>
      <c r="O12" s="8">
        <v>21078864</v>
      </c>
      <c r="P12" s="8">
        <v>8419175</v>
      </c>
      <c r="Q12" s="8">
        <v>63029896</v>
      </c>
      <c r="R12" s="8">
        <v>92527935</v>
      </c>
      <c r="S12" s="8"/>
      <c r="T12" s="8"/>
      <c r="U12" s="8"/>
      <c r="V12" s="8"/>
      <c r="W12" s="8">
        <v>189582912</v>
      </c>
      <c r="X12" s="8">
        <v>157335337</v>
      </c>
      <c r="Y12" s="8">
        <v>32247575</v>
      </c>
      <c r="Z12" s="2">
        <v>20.5</v>
      </c>
      <c r="AA12" s="6">
        <v>196887427</v>
      </c>
    </row>
    <row r="13" spans="1:27" ht="13.5">
      <c r="A13" s="23" t="s">
        <v>38</v>
      </c>
      <c r="B13" s="29"/>
      <c r="C13" s="6">
        <v>861307142</v>
      </c>
      <c r="D13" s="6"/>
      <c r="E13" s="7">
        <v>846790732</v>
      </c>
      <c r="F13" s="8">
        <v>846790732</v>
      </c>
      <c r="G13" s="8">
        <v>74270481</v>
      </c>
      <c r="H13" s="8">
        <v>60382014</v>
      </c>
      <c r="I13" s="8">
        <v>66029082</v>
      </c>
      <c r="J13" s="8">
        <v>200681577</v>
      </c>
      <c r="K13" s="8">
        <v>68235035</v>
      </c>
      <c r="L13" s="8">
        <v>73367440</v>
      </c>
      <c r="M13" s="8">
        <v>73367440</v>
      </c>
      <c r="N13" s="8">
        <v>214969915</v>
      </c>
      <c r="O13" s="8">
        <v>76882359</v>
      </c>
      <c r="P13" s="8">
        <v>74380117</v>
      </c>
      <c r="Q13" s="8">
        <v>64378947</v>
      </c>
      <c r="R13" s="8">
        <v>215641423</v>
      </c>
      <c r="S13" s="8"/>
      <c r="T13" s="8"/>
      <c r="U13" s="8"/>
      <c r="V13" s="8"/>
      <c r="W13" s="8">
        <v>631292915</v>
      </c>
      <c r="X13" s="8">
        <v>657770731</v>
      </c>
      <c r="Y13" s="8">
        <v>-26477816</v>
      </c>
      <c r="Z13" s="2">
        <v>-4.03</v>
      </c>
      <c r="AA13" s="6">
        <v>846790732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319201807</v>
      </c>
      <c r="D15" s="6"/>
      <c r="E15" s="7">
        <v>334088747</v>
      </c>
      <c r="F15" s="8">
        <v>334088747</v>
      </c>
      <c r="G15" s="8">
        <v>1345224</v>
      </c>
      <c r="H15" s="8">
        <v>833804</v>
      </c>
      <c r="I15" s="8">
        <v>45637236</v>
      </c>
      <c r="J15" s="8">
        <v>47816264</v>
      </c>
      <c r="K15" s="8">
        <v>24083184</v>
      </c>
      <c r="L15" s="8">
        <v>26500069</v>
      </c>
      <c r="M15" s="8">
        <v>26500069</v>
      </c>
      <c r="N15" s="8">
        <v>77083322</v>
      </c>
      <c r="O15" s="8">
        <v>12278414</v>
      </c>
      <c r="P15" s="8">
        <v>23285233</v>
      </c>
      <c r="Q15" s="8">
        <v>13473424</v>
      </c>
      <c r="R15" s="8">
        <v>49037071</v>
      </c>
      <c r="S15" s="8"/>
      <c r="T15" s="8"/>
      <c r="U15" s="8"/>
      <c r="V15" s="8"/>
      <c r="W15" s="8">
        <v>173936657</v>
      </c>
      <c r="X15" s="8">
        <v>234634157</v>
      </c>
      <c r="Y15" s="8">
        <v>-60697500</v>
      </c>
      <c r="Z15" s="2">
        <v>-25.87</v>
      </c>
      <c r="AA15" s="6">
        <v>334088747</v>
      </c>
    </row>
    <row r="16" spans="1:27" ht="13.5">
      <c r="A16" s="23" t="s">
        <v>41</v>
      </c>
      <c r="B16" s="29"/>
      <c r="C16" s="6">
        <v>46618296</v>
      </c>
      <c r="D16" s="6"/>
      <c r="E16" s="7">
        <v>54588090</v>
      </c>
      <c r="F16" s="8">
        <v>54588090</v>
      </c>
      <c r="G16" s="8">
        <v>50232</v>
      </c>
      <c r="H16" s="8">
        <v>14786066</v>
      </c>
      <c r="I16" s="8">
        <v>15432927</v>
      </c>
      <c r="J16" s="8">
        <v>30269225</v>
      </c>
      <c r="K16" s="8">
        <v>12912870</v>
      </c>
      <c r="L16" s="8">
        <v>4066865</v>
      </c>
      <c r="M16" s="8">
        <v>4066865</v>
      </c>
      <c r="N16" s="8">
        <v>21046600</v>
      </c>
      <c r="O16" s="8">
        <v>3345301</v>
      </c>
      <c r="P16" s="8">
        <v>4320724</v>
      </c>
      <c r="Q16" s="8">
        <v>-27488114</v>
      </c>
      <c r="R16" s="8">
        <v>-19822089</v>
      </c>
      <c r="S16" s="8"/>
      <c r="T16" s="8"/>
      <c r="U16" s="8"/>
      <c r="V16" s="8"/>
      <c r="W16" s="8">
        <v>31493736</v>
      </c>
      <c r="X16" s="8">
        <v>39718849</v>
      </c>
      <c r="Y16" s="8">
        <v>-8225113</v>
      </c>
      <c r="Z16" s="2">
        <v>-20.71</v>
      </c>
      <c r="AA16" s="6">
        <v>54588090</v>
      </c>
    </row>
    <row r="17" spans="1:27" ht="13.5">
      <c r="A17" s="23" t="s">
        <v>42</v>
      </c>
      <c r="B17" s="29"/>
      <c r="C17" s="6"/>
      <c r="D17" s="6"/>
      <c r="E17" s="7">
        <v>1947436</v>
      </c>
      <c r="F17" s="8">
        <v>1947436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>
        <v>4652954</v>
      </c>
      <c r="R17" s="8">
        <v>4652954</v>
      </c>
      <c r="S17" s="8"/>
      <c r="T17" s="8"/>
      <c r="U17" s="8"/>
      <c r="V17" s="8"/>
      <c r="W17" s="8">
        <v>4652954</v>
      </c>
      <c r="X17" s="8">
        <v>1460574</v>
      </c>
      <c r="Y17" s="8">
        <v>3192380</v>
      </c>
      <c r="Z17" s="2">
        <v>218.57</v>
      </c>
      <c r="AA17" s="6">
        <v>1947436</v>
      </c>
    </row>
    <row r="18" spans="1:27" ht="13.5">
      <c r="A18" s="23" t="s">
        <v>43</v>
      </c>
      <c r="B18" s="29"/>
      <c r="C18" s="6">
        <v>2947877698</v>
      </c>
      <c r="D18" s="6"/>
      <c r="E18" s="7">
        <v>3201305707</v>
      </c>
      <c r="F18" s="8">
        <v>3201305707</v>
      </c>
      <c r="G18" s="8">
        <v>1120782006</v>
      </c>
      <c r="H18" s="8">
        <v>55014358</v>
      </c>
      <c r="I18" s="8">
        <v>58912309</v>
      </c>
      <c r="J18" s="8">
        <v>1234708673</v>
      </c>
      <c r="K18" s="8">
        <v>115038869</v>
      </c>
      <c r="L18" s="8">
        <v>37028381</v>
      </c>
      <c r="M18" s="8">
        <v>37028381</v>
      </c>
      <c r="N18" s="8">
        <v>189095631</v>
      </c>
      <c r="O18" s="8">
        <v>34522974</v>
      </c>
      <c r="P18" s="8">
        <v>67652371</v>
      </c>
      <c r="Q18" s="8">
        <v>3076902047</v>
      </c>
      <c r="R18" s="8">
        <v>3179077392</v>
      </c>
      <c r="S18" s="8"/>
      <c r="T18" s="8"/>
      <c r="U18" s="8"/>
      <c r="V18" s="8"/>
      <c r="W18" s="8">
        <v>4602881696</v>
      </c>
      <c r="X18" s="8">
        <v>3195755707</v>
      </c>
      <c r="Y18" s="8">
        <v>1407125989</v>
      </c>
      <c r="Z18" s="2">
        <v>44.03</v>
      </c>
      <c r="AA18" s="6">
        <v>3201305707</v>
      </c>
    </row>
    <row r="19" spans="1:27" ht="13.5">
      <c r="A19" s="23" t="s">
        <v>44</v>
      </c>
      <c r="B19" s="29"/>
      <c r="C19" s="6">
        <v>1690672965</v>
      </c>
      <c r="D19" s="6"/>
      <c r="E19" s="7">
        <v>2271382909</v>
      </c>
      <c r="F19" s="26">
        <v>2271382909</v>
      </c>
      <c r="G19" s="26">
        <v>40387795</v>
      </c>
      <c r="H19" s="26">
        <v>509476600</v>
      </c>
      <c r="I19" s="26">
        <v>59773094</v>
      </c>
      <c r="J19" s="26">
        <v>609637489</v>
      </c>
      <c r="K19" s="26">
        <v>50071040</v>
      </c>
      <c r="L19" s="26">
        <v>64759920</v>
      </c>
      <c r="M19" s="26">
        <v>64759920</v>
      </c>
      <c r="N19" s="26">
        <v>179590880</v>
      </c>
      <c r="O19" s="26">
        <v>70904468</v>
      </c>
      <c r="P19" s="26">
        <v>100737013</v>
      </c>
      <c r="Q19" s="26">
        <v>-1117925091</v>
      </c>
      <c r="R19" s="26">
        <v>-946283610</v>
      </c>
      <c r="S19" s="26"/>
      <c r="T19" s="26"/>
      <c r="U19" s="26"/>
      <c r="V19" s="26"/>
      <c r="W19" s="26">
        <v>-157055241</v>
      </c>
      <c r="X19" s="26">
        <v>2036862576</v>
      </c>
      <c r="Y19" s="26">
        <v>-2193917817</v>
      </c>
      <c r="Z19" s="27">
        <v>-107.71</v>
      </c>
      <c r="AA19" s="28">
        <v>2271382909</v>
      </c>
    </row>
    <row r="20" spans="1:27" ht="13.5">
      <c r="A20" s="23" t="s">
        <v>45</v>
      </c>
      <c r="B20" s="29"/>
      <c r="C20" s="6">
        <v>260498617</v>
      </c>
      <c r="D20" s="6"/>
      <c r="E20" s="7"/>
      <c r="F20" s="8"/>
      <c r="G20" s="8"/>
      <c r="H20" s="8"/>
      <c r="I20" s="30"/>
      <c r="J20" s="8"/>
      <c r="K20" s="8"/>
      <c r="L20" s="8">
        <v>1081634</v>
      </c>
      <c r="M20" s="8">
        <v>1081634</v>
      </c>
      <c r="N20" s="8">
        <v>2163268</v>
      </c>
      <c r="O20" s="8">
        <v>-161916</v>
      </c>
      <c r="P20" s="30">
        <v>161916</v>
      </c>
      <c r="Q20" s="8">
        <v>53368392</v>
      </c>
      <c r="R20" s="8">
        <v>53368392</v>
      </c>
      <c r="S20" s="8"/>
      <c r="T20" s="8"/>
      <c r="U20" s="8"/>
      <c r="V20" s="8"/>
      <c r="W20" s="30">
        <v>55531660</v>
      </c>
      <c r="X20" s="8"/>
      <c r="Y20" s="8">
        <v>55531660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32818495692</v>
      </c>
      <c r="D21" s="33">
        <f t="shared" si="0"/>
        <v>0</v>
      </c>
      <c r="E21" s="34">
        <f t="shared" si="0"/>
        <v>40842083481</v>
      </c>
      <c r="F21" s="35">
        <f t="shared" si="0"/>
        <v>40842083481</v>
      </c>
      <c r="G21" s="35">
        <f t="shared" si="0"/>
        <v>2803079255</v>
      </c>
      <c r="H21" s="35">
        <f t="shared" si="0"/>
        <v>2706891006</v>
      </c>
      <c r="I21" s="35">
        <f t="shared" si="0"/>
        <v>2210476289</v>
      </c>
      <c r="J21" s="35">
        <f t="shared" si="0"/>
        <v>7720446550</v>
      </c>
      <c r="K21" s="35">
        <f t="shared" si="0"/>
        <v>2339578987</v>
      </c>
      <c r="L21" s="35">
        <f t="shared" si="0"/>
        <v>2761587011</v>
      </c>
      <c r="M21" s="35">
        <f t="shared" si="0"/>
        <v>2762381450</v>
      </c>
      <c r="N21" s="35">
        <f t="shared" si="0"/>
        <v>7863547448</v>
      </c>
      <c r="O21" s="35">
        <f t="shared" si="0"/>
        <v>3243762243</v>
      </c>
      <c r="P21" s="35">
        <f t="shared" si="0"/>
        <v>2102068980</v>
      </c>
      <c r="Q21" s="35">
        <f t="shared" si="0"/>
        <v>3976467525</v>
      </c>
      <c r="R21" s="35">
        <f t="shared" si="0"/>
        <v>9322298748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24906292746</v>
      </c>
      <c r="X21" s="35">
        <f t="shared" si="0"/>
        <v>31446867293</v>
      </c>
      <c r="Y21" s="35">
        <f t="shared" si="0"/>
        <v>-6540574547</v>
      </c>
      <c r="Z21" s="36">
        <f>+IF(X21&lt;&gt;0,+(Y21/X21)*100,0)</f>
        <v>-20.798811169518043</v>
      </c>
      <c r="AA21" s="33">
        <f>SUM(AA5:AA20)</f>
        <v>40842083481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8981197768</v>
      </c>
      <c r="D24" s="6"/>
      <c r="E24" s="7">
        <v>10513510416</v>
      </c>
      <c r="F24" s="8">
        <v>10513510416</v>
      </c>
      <c r="G24" s="8">
        <v>838450109</v>
      </c>
      <c r="H24" s="8">
        <v>980787611</v>
      </c>
      <c r="I24" s="8">
        <v>777646047</v>
      </c>
      <c r="J24" s="8">
        <v>2596883767</v>
      </c>
      <c r="K24" s="8">
        <v>819954780</v>
      </c>
      <c r="L24" s="8">
        <v>765639318</v>
      </c>
      <c r="M24" s="8">
        <v>772872706</v>
      </c>
      <c r="N24" s="8">
        <v>2358466804</v>
      </c>
      <c r="O24" s="8">
        <v>1122147967</v>
      </c>
      <c r="P24" s="8">
        <v>896061931</v>
      </c>
      <c r="Q24" s="8">
        <v>931933762</v>
      </c>
      <c r="R24" s="8">
        <v>2950143660</v>
      </c>
      <c r="S24" s="8"/>
      <c r="T24" s="8"/>
      <c r="U24" s="8"/>
      <c r="V24" s="8"/>
      <c r="W24" s="8">
        <v>7905494231</v>
      </c>
      <c r="X24" s="8">
        <v>7739974918</v>
      </c>
      <c r="Y24" s="8">
        <v>165519313</v>
      </c>
      <c r="Z24" s="2">
        <v>2.14</v>
      </c>
      <c r="AA24" s="6">
        <v>10513510416</v>
      </c>
    </row>
    <row r="25" spans="1:27" ht="13.5">
      <c r="A25" s="25" t="s">
        <v>49</v>
      </c>
      <c r="B25" s="24"/>
      <c r="C25" s="6">
        <v>126684957</v>
      </c>
      <c r="D25" s="6"/>
      <c r="E25" s="7">
        <v>142093153</v>
      </c>
      <c r="F25" s="8">
        <v>142093153</v>
      </c>
      <c r="G25" s="8">
        <v>10242823</v>
      </c>
      <c r="H25" s="8">
        <v>10956471</v>
      </c>
      <c r="I25" s="8">
        <v>10761455</v>
      </c>
      <c r="J25" s="8">
        <v>31960749</v>
      </c>
      <c r="K25" s="8">
        <v>10759882</v>
      </c>
      <c r="L25" s="8">
        <v>10702027</v>
      </c>
      <c r="M25" s="8">
        <v>10749144</v>
      </c>
      <c r="N25" s="8">
        <v>32211053</v>
      </c>
      <c r="O25" s="8">
        <v>10598463</v>
      </c>
      <c r="P25" s="8">
        <v>10665320</v>
      </c>
      <c r="Q25" s="8">
        <v>9107858</v>
      </c>
      <c r="R25" s="8">
        <v>30371641</v>
      </c>
      <c r="S25" s="8"/>
      <c r="T25" s="8"/>
      <c r="U25" s="8"/>
      <c r="V25" s="8"/>
      <c r="W25" s="8">
        <v>94543443</v>
      </c>
      <c r="X25" s="8">
        <v>105798837</v>
      </c>
      <c r="Y25" s="8">
        <v>-11255394</v>
      </c>
      <c r="Z25" s="2">
        <v>-10.64</v>
      </c>
      <c r="AA25" s="6">
        <v>142093153</v>
      </c>
    </row>
    <row r="26" spans="1:27" ht="13.5">
      <c r="A26" s="25" t="s">
        <v>50</v>
      </c>
      <c r="B26" s="24"/>
      <c r="C26" s="6">
        <v>4524553941</v>
      </c>
      <c r="D26" s="6"/>
      <c r="E26" s="7">
        <v>1640525018</v>
      </c>
      <c r="F26" s="8">
        <v>1640525018</v>
      </c>
      <c r="G26" s="8"/>
      <c r="H26" s="8"/>
      <c r="I26" s="8">
        <v>409879776</v>
      </c>
      <c r="J26" s="8">
        <v>409879776</v>
      </c>
      <c r="K26" s="8">
        <v>136204647</v>
      </c>
      <c r="L26" s="8">
        <v>137048534</v>
      </c>
      <c r="M26" s="8">
        <v>137048534</v>
      </c>
      <c r="N26" s="8">
        <v>410301715</v>
      </c>
      <c r="O26" s="8">
        <v>309207551</v>
      </c>
      <c r="P26" s="8">
        <v>129435719</v>
      </c>
      <c r="Q26" s="8">
        <v>-7612817</v>
      </c>
      <c r="R26" s="8">
        <v>431030453</v>
      </c>
      <c r="S26" s="8"/>
      <c r="T26" s="8"/>
      <c r="U26" s="8"/>
      <c r="V26" s="8"/>
      <c r="W26" s="8">
        <v>1251211944</v>
      </c>
      <c r="X26" s="8">
        <v>1251969424</v>
      </c>
      <c r="Y26" s="8">
        <v>-757480</v>
      </c>
      <c r="Z26" s="2">
        <v>-0.06</v>
      </c>
      <c r="AA26" s="6">
        <v>1640525018</v>
      </c>
    </row>
    <row r="27" spans="1:27" ht="13.5">
      <c r="A27" s="25" t="s">
        <v>51</v>
      </c>
      <c r="B27" s="24"/>
      <c r="C27" s="6">
        <v>2103299034</v>
      </c>
      <c r="D27" s="6"/>
      <c r="E27" s="7">
        <v>2132962657</v>
      </c>
      <c r="F27" s="8">
        <v>2132962657</v>
      </c>
      <c r="G27" s="8">
        <v>125914485</v>
      </c>
      <c r="H27" s="8">
        <v>135762447</v>
      </c>
      <c r="I27" s="8">
        <v>121872722</v>
      </c>
      <c r="J27" s="8">
        <v>383549654</v>
      </c>
      <c r="K27" s="8">
        <v>132393979</v>
      </c>
      <c r="L27" s="8">
        <v>122275069</v>
      </c>
      <c r="M27" s="8">
        <v>122275069</v>
      </c>
      <c r="N27" s="8">
        <v>376944117</v>
      </c>
      <c r="O27" s="8">
        <v>133215638</v>
      </c>
      <c r="P27" s="8">
        <v>126048389</v>
      </c>
      <c r="Q27" s="8">
        <v>181319907</v>
      </c>
      <c r="R27" s="8">
        <v>440583934</v>
      </c>
      <c r="S27" s="8"/>
      <c r="T27" s="8"/>
      <c r="U27" s="8"/>
      <c r="V27" s="8"/>
      <c r="W27" s="8">
        <v>1201077705</v>
      </c>
      <c r="X27" s="8">
        <v>1502364260</v>
      </c>
      <c r="Y27" s="8">
        <v>-301286555</v>
      </c>
      <c r="Z27" s="2">
        <v>-20.05</v>
      </c>
      <c r="AA27" s="6">
        <v>2132962657</v>
      </c>
    </row>
    <row r="28" spans="1:27" ht="13.5">
      <c r="A28" s="25" t="s">
        <v>52</v>
      </c>
      <c r="B28" s="24"/>
      <c r="C28" s="6">
        <v>1406128994</v>
      </c>
      <c r="D28" s="6"/>
      <c r="E28" s="7">
        <v>1502320726</v>
      </c>
      <c r="F28" s="8">
        <v>1502320726</v>
      </c>
      <c r="G28" s="8">
        <v>34871793</v>
      </c>
      <c r="H28" s="8">
        <v>26666620</v>
      </c>
      <c r="I28" s="8">
        <v>60488176</v>
      </c>
      <c r="J28" s="8">
        <v>122026589</v>
      </c>
      <c r="K28" s="8">
        <v>-24769646</v>
      </c>
      <c r="L28" s="8">
        <v>2562</v>
      </c>
      <c r="M28" s="8">
        <v>2562</v>
      </c>
      <c r="N28" s="8">
        <v>-24764522</v>
      </c>
      <c r="O28" s="8">
        <v>673</v>
      </c>
      <c r="P28" s="8">
        <v>22832449</v>
      </c>
      <c r="Q28" s="8">
        <v>625445203</v>
      </c>
      <c r="R28" s="8">
        <v>648278325</v>
      </c>
      <c r="S28" s="8"/>
      <c r="T28" s="8"/>
      <c r="U28" s="8"/>
      <c r="V28" s="8"/>
      <c r="W28" s="8">
        <v>745540392</v>
      </c>
      <c r="X28" s="8">
        <v>985798998</v>
      </c>
      <c r="Y28" s="8">
        <v>-240258606</v>
      </c>
      <c r="Z28" s="2">
        <v>-24.37</v>
      </c>
      <c r="AA28" s="6">
        <v>1502320726</v>
      </c>
    </row>
    <row r="29" spans="1:27" ht="13.5">
      <c r="A29" s="25" t="s">
        <v>53</v>
      </c>
      <c r="B29" s="24"/>
      <c r="C29" s="6">
        <v>10777375303</v>
      </c>
      <c r="D29" s="6"/>
      <c r="E29" s="7">
        <v>12081171244</v>
      </c>
      <c r="F29" s="8">
        <v>12081171244</v>
      </c>
      <c r="G29" s="8"/>
      <c r="H29" s="8">
        <v>1511053998</v>
      </c>
      <c r="I29" s="8">
        <v>2533732603</v>
      </c>
      <c r="J29" s="8">
        <v>4044786601</v>
      </c>
      <c r="K29" s="8">
        <v>886324644</v>
      </c>
      <c r="L29" s="8">
        <v>962619132</v>
      </c>
      <c r="M29" s="8">
        <v>962619132</v>
      </c>
      <c r="N29" s="8">
        <v>2811562908</v>
      </c>
      <c r="O29" s="8">
        <v>789083583</v>
      </c>
      <c r="P29" s="8">
        <v>903370900</v>
      </c>
      <c r="Q29" s="8">
        <v>792796148</v>
      </c>
      <c r="R29" s="8">
        <v>2485250631</v>
      </c>
      <c r="S29" s="8"/>
      <c r="T29" s="8"/>
      <c r="U29" s="8"/>
      <c r="V29" s="8"/>
      <c r="W29" s="8">
        <v>9341600140</v>
      </c>
      <c r="X29" s="8">
        <v>9367682543</v>
      </c>
      <c r="Y29" s="8">
        <v>-26082403</v>
      </c>
      <c r="Z29" s="2">
        <v>-0.28</v>
      </c>
      <c r="AA29" s="6">
        <v>12081171244</v>
      </c>
    </row>
    <row r="30" spans="1:27" ht="13.5">
      <c r="A30" s="25" t="s">
        <v>54</v>
      </c>
      <c r="B30" s="24"/>
      <c r="C30" s="6">
        <v>554021726</v>
      </c>
      <c r="D30" s="6"/>
      <c r="E30" s="7">
        <v>692370084</v>
      </c>
      <c r="F30" s="8">
        <v>692370084</v>
      </c>
      <c r="G30" s="8">
        <v>20491479</v>
      </c>
      <c r="H30" s="8">
        <v>29644603</v>
      </c>
      <c r="I30" s="8">
        <v>72084092</v>
      </c>
      <c r="J30" s="8">
        <v>122220174</v>
      </c>
      <c r="K30" s="8">
        <v>82840753</v>
      </c>
      <c r="L30" s="8">
        <v>46406353</v>
      </c>
      <c r="M30" s="8">
        <v>46413296</v>
      </c>
      <c r="N30" s="8">
        <v>175660402</v>
      </c>
      <c r="O30" s="8">
        <v>53578633</v>
      </c>
      <c r="P30" s="8">
        <v>57037506</v>
      </c>
      <c r="Q30" s="8">
        <v>12468354</v>
      </c>
      <c r="R30" s="8">
        <v>123084493</v>
      </c>
      <c r="S30" s="8"/>
      <c r="T30" s="8"/>
      <c r="U30" s="8"/>
      <c r="V30" s="8"/>
      <c r="W30" s="8">
        <v>420965069</v>
      </c>
      <c r="X30" s="8">
        <v>539953725</v>
      </c>
      <c r="Y30" s="8">
        <v>-118988656</v>
      </c>
      <c r="Z30" s="2">
        <v>-22.04</v>
      </c>
      <c r="AA30" s="6">
        <v>692370084</v>
      </c>
    </row>
    <row r="31" spans="1:27" ht="13.5">
      <c r="A31" s="25" t="s">
        <v>55</v>
      </c>
      <c r="B31" s="24"/>
      <c r="C31" s="6">
        <v>3463079389</v>
      </c>
      <c r="D31" s="6"/>
      <c r="E31" s="7">
        <v>4101493724</v>
      </c>
      <c r="F31" s="8">
        <v>4101493724</v>
      </c>
      <c r="G31" s="8">
        <v>52117801</v>
      </c>
      <c r="H31" s="8">
        <v>248429451</v>
      </c>
      <c r="I31" s="8">
        <v>294579304</v>
      </c>
      <c r="J31" s="8">
        <v>595126556</v>
      </c>
      <c r="K31" s="8">
        <v>312287524</v>
      </c>
      <c r="L31" s="8">
        <v>353246721</v>
      </c>
      <c r="M31" s="8">
        <v>353251783</v>
      </c>
      <c r="N31" s="8">
        <v>1018786028</v>
      </c>
      <c r="O31" s="8">
        <v>324033415</v>
      </c>
      <c r="P31" s="8">
        <v>349013605</v>
      </c>
      <c r="Q31" s="8">
        <v>439074106</v>
      </c>
      <c r="R31" s="8">
        <v>1112121126</v>
      </c>
      <c r="S31" s="8"/>
      <c r="T31" s="8"/>
      <c r="U31" s="8"/>
      <c r="V31" s="8"/>
      <c r="W31" s="8">
        <v>2726033710</v>
      </c>
      <c r="X31" s="8">
        <v>3328467759</v>
      </c>
      <c r="Y31" s="8">
        <v>-602434049</v>
      </c>
      <c r="Z31" s="2">
        <v>-18.1</v>
      </c>
      <c r="AA31" s="6">
        <v>4101493724</v>
      </c>
    </row>
    <row r="32" spans="1:27" ht="13.5">
      <c r="A32" s="25" t="s">
        <v>43</v>
      </c>
      <c r="B32" s="24"/>
      <c r="C32" s="6">
        <v>116619416</v>
      </c>
      <c r="D32" s="6"/>
      <c r="E32" s="7">
        <v>57340235</v>
      </c>
      <c r="F32" s="8">
        <v>57340235</v>
      </c>
      <c r="G32" s="8">
        <v>2290707</v>
      </c>
      <c r="H32" s="8">
        <v>37200175</v>
      </c>
      <c r="I32" s="8">
        <v>14938915</v>
      </c>
      <c r="J32" s="8">
        <v>54429797</v>
      </c>
      <c r="K32" s="8">
        <v>34127639</v>
      </c>
      <c r="L32" s="8">
        <v>1380555</v>
      </c>
      <c r="M32" s="8">
        <v>1380555</v>
      </c>
      <c r="N32" s="8">
        <v>36888749</v>
      </c>
      <c r="O32" s="8">
        <v>27972560</v>
      </c>
      <c r="P32" s="8">
        <v>1838784</v>
      </c>
      <c r="Q32" s="8">
        <v>-6312894</v>
      </c>
      <c r="R32" s="8">
        <v>23498450</v>
      </c>
      <c r="S32" s="8"/>
      <c r="T32" s="8"/>
      <c r="U32" s="8"/>
      <c r="V32" s="8"/>
      <c r="W32" s="8">
        <v>114816996</v>
      </c>
      <c r="X32" s="8">
        <v>33163566</v>
      </c>
      <c r="Y32" s="8">
        <v>81653430</v>
      </c>
      <c r="Z32" s="2">
        <v>246.21</v>
      </c>
      <c r="AA32" s="6">
        <v>57340235</v>
      </c>
    </row>
    <row r="33" spans="1:27" ht="13.5">
      <c r="A33" s="25" t="s">
        <v>56</v>
      </c>
      <c r="B33" s="24"/>
      <c r="C33" s="6">
        <v>2626912162</v>
      </c>
      <c r="D33" s="6"/>
      <c r="E33" s="7">
        <v>2582451786</v>
      </c>
      <c r="F33" s="8">
        <v>2582451786</v>
      </c>
      <c r="G33" s="8">
        <v>58500684</v>
      </c>
      <c r="H33" s="8">
        <v>248578342</v>
      </c>
      <c r="I33" s="8">
        <v>168117129</v>
      </c>
      <c r="J33" s="8">
        <v>475196155</v>
      </c>
      <c r="K33" s="8">
        <v>181524451</v>
      </c>
      <c r="L33" s="8">
        <v>174890512</v>
      </c>
      <c r="M33" s="8">
        <v>175292150</v>
      </c>
      <c r="N33" s="8">
        <v>531707113</v>
      </c>
      <c r="O33" s="8">
        <v>193854796</v>
      </c>
      <c r="P33" s="8">
        <v>244200295</v>
      </c>
      <c r="Q33" s="8">
        <v>159133308</v>
      </c>
      <c r="R33" s="8">
        <v>597188399</v>
      </c>
      <c r="S33" s="8"/>
      <c r="T33" s="8"/>
      <c r="U33" s="8"/>
      <c r="V33" s="8"/>
      <c r="W33" s="8">
        <v>1604091667</v>
      </c>
      <c r="X33" s="8">
        <v>2010112584</v>
      </c>
      <c r="Y33" s="8">
        <v>-406020917</v>
      </c>
      <c r="Z33" s="2">
        <v>-20.2</v>
      </c>
      <c r="AA33" s="6">
        <v>2582451786</v>
      </c>
    </row>
    <row r="34" spans="1:27" ht="13.5">
      <c r="A34" s="23" t="s">
        <v>57</v>
      </c>
      <c r="B34" s="29"/>
      <c r="C34" s="6">
        <v>574253043</v>
      </c>
      <c r="D34" s="6"/>
      <c r="E34" s="7"/>
      <c r="F34" s="8"/>
      <c r="G34" s="8"/>
      <c r="H34" s="8"/>
      <c r="I34" s="8">
        <v>46159</v>
      </c>
      <c r="J34" s="8">
        <v>46159</v>
      </c>
      <c r="K34" s="8">
        <v>834120</v>
      </c>
      <c r="L34" s="8">
        <v>-712075</v>
      </c>
      <c r="M34" s="8">
        <v>-712075</v>
      </c>
      <c r="N34" s="8">
        <v>-590030</v>
      </c>
      <c r="O34" s="8"/>
      <c r="P34" s="8">
        <v>-111318</v>
      </c>
      <c r="Q34" s="8">
        <v>754780</v>
      </c>
      <c r="R34" s="8">
        <v>643462</v>
      </c>
      <c r="S34" s="8"/>
      <c r="T34" s="8"/>
      <c r="U34" s="8"/>
      <c r="V34" s="8"/>
      <c r="W34" s="8">
        <v>99591</v>
      </c>
      <c r="X34" s="8"/>
      <c r="Y34" s="8">
        <v>99591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35254125733</v>
      </c>
      <c r="D35" s="33">
        <f>SUM(D24:D34)</f>
        <v>0</v>
      </c>
      <c r="E35" s="34">
        <f t="shared" si="1"/>
        <v>35446239043</v>
      </c>
      <c r="F35" s="35">
        <f t="shared" si="1"/>
        <v>35446239043</v>
      </c>
      <c r="G35" s="35">
        <f t="shared" si="1"/>
        <v>1142879881</v>
      </c>
      <c r="H35" s="35">
        <f t="shared" si="1"/>
        <v>3229079718</v>
      </c>
      <c r="I35" s="35">
        <f t="shared" si="1"/>
        <v>4464146378</v>
      </c>
      <c r="J35" s="35">
        <f t="shared" si="1"/>
        <v>8836105977</v>
      </c>
      <c r="K35" s="35">
        <f t="shared" si="1"/>
        <v>2572482773</v>
      </c>
      <c r="L35" s="35">
        <f t="shared" si="1"/>
        <v>2573498708</v>
      </c>
      <c r="M35" s="35">
        <f t="shared" si="1"/>
        <v>2581192856</v>
      </c>
      <c r="N35" s="35">
        <f t="shared" si="1"/>
        <v>7727174337</v>
      </c>
      <c r="O35" s="35">
        <f t="shared" si="1"/>
        <v>2963693279</v>
      </c>
      <c r="P35" s="35">
        <f t="shared" si="1"/>
        <v>2740393580</v>
      </c>
      <c r="Q35" s="35">
        <f t="shared" si="1"/>
        <v>3138107715</v>
      </c>
      <c r="R35" s="35">
        <f t="shared" si="1"/>
        <v>8842194574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25405474888</v>
      </c>
      <c r="X35" s="35">
        <f t="shared" si="1"/>
        <v>26865286614</v>
      </c>
      <c r="Y35" s="35">
        <f t="shared" si="1"/>
        <v>-1459811726</v>
      </c>
      <c r="Z35" s="36">
        <f>+IF(X35&lt;&gt;0,+(Y35/X35)*100,0)</f>
        <v>-5.433821522079965</v>
      </c>
      <c r="AA35" s="33">
        <f>SUM(AA24:AA34)</f>
        <v>35446239043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-2435630041</v>
      </c>
      <c r="D37" s="46">
        <f>+D21-D35</f>
        <v>0</v>
      </c>
      <c r="E37" s="47">
        <f t="shared" si="2"/>
        <v>5395844438</v>
      </c>
      <c r="F37" s="48">
        <f t="shared" si="2"/>
        <v>5395844438</v>
      </c>
      <c r="G37" s="48">
        <f t="shared" si="2"/>
        <v>1660199374</v>
      </c>
      <c r="H37" s="48">
        <f t="shared" si="2"/>
        <v>-522188712</v>
      </c>
      <c r="I37" s="48">
        <f t="shared" si="2"/>
        <v>-2253670089</v>
      </c>
      <c r="J37" s="48">
        <f t="shared" si="2"/>
        <v>-1115659427</v>
      </c>
      <c r="K37" s="48">
        <f t="shared" si="2"/>
        <v>-232903786</v>
      </c>
      <c r="L37" s="48">
        <f t="shared" si="2"/>
        <v>188088303</v>
      </c>
      <c r="M37" s="48">
        <f t="shared" si="2"/>
        <v>181188594</v>
      </c>
      <c r="N37" s="48">
        <f t="shared" si="2"/>
        <v>136373111</v>
      </c>
      <c r="O37" s="48">
        <f t="shared" si="2"/>
        <v>280068964</v>
      </c>
      <c r="P37" s="48">
        <f t="shared" si="2"/>
        <v>-638324600</v>
      </c>
      <c r="Q37" s="48">
        <f t="shared" si="2"/>
        <v>838359810</v>
      </c>
      <c r="R37" s="48">
        <f t="shared" si="2"/>
        <v>480104174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-499182142</v>
      </c>
      <c r="X37" s="48">
        <f>IF(F21=F35,0,X21-X35)</f>
        <v>4581580679</v>
      </c>
      <c r="Y37" s="48">
        <f t="shared" si="2"/>
        <v>-5080762821</v>
      </c>
      <c r="Z37" s="49">
        <f>+IF(X37&lt;&gt;0,+(Y37/X37)*100,0)</f>
        <v>-110.89541311120061</v>
      </c>
      <c r="AA37" s="46">
        <f>+AA21-AA35</f>
        <v>5395844438</v>
      </c>
    </row>
    <row r="38" spans="1:27" ht="22.5" customHeight="1">
      <c r="A38" s="50" t="s">
        <v>60</v>
      </c>
      <c r="B38" s="29"/>
      <c r="C38" s="6">
        <v>2054164601</v>
      </c>
      <c r="D38" s="6"/>
      <c r="E38" s="7">
        <v>2203953010</v>
      </c>
      <c r="F38" s="8">
        <v>2203953010</v>
      </c>
      <c r="G38" s="8"/>
      <c r="H38" s="8">
        <v>29330217</v>
      </c>
      <c r="I38" s="8">
        <v>47038032</v>
      </c>
      <c r="J38" s="8">
        <v>76368249</v>
      </c>
      <c r="K38" s="8">
        <v>73128032</v>
      </c>
      <c r="L38" s="8">
        <v>100097204</v>
      </c>
      <c r="M38" s="8">
        <v>100097204</v>
      </c>
      <c r="N38" s="8">
        <v>273322440</v>
      </c>
      <c r="O38" s="8">
        <v>28936283</v>
      </c>
      <c r="P38" s="8">
        <v>78591127</v>
      </c>
      <c r="Q38" s="8">
        <v>434285571</v>
      </c>
      <c r="R38" s="8">
        <v>541812981</v>
      </c>
      <c r="S38" s="8"/>
      <c r="T38" s="8"/>
      <c r="U38" s="8"/>
      <c r="V38" s="8"/>
      <c r="W38" s="8">
        <v>891503670</v>
      </c>
      <c r="X38" s="8">
        <v>1588696794</v>
      </c>
      <c r="Y38" s="8">
        <v>-697193124</v>
      </c>
      <c r="Z38" s="2">
        <v>-43.88</v>
      </c>
      <c r="AA38" s="6">
        <v>2203953010</v>
      </c>
    </row>
    <row r="39" spans="1:27" ht="57" customHeight="1">
      <c r="A39" s="50" t="s">
        <v>61</v>
      </c>
      <c r="B39" s="29"/>
      <c r="C39" s="28">
        <v>152679148</v>
      </c>
      <c r="D39" s="28"/>
      <c r="E39" s="7">
        <v>362603613</v>
      </c>
      <c r="F39" s="26">
        <v>362603613</v>
      </c>
      <c r="G39" s="26">
        <v>2508686</v>
      </c>
      <c r="H39" s="26">
        <v>8724824</v>
      </c>
      <c r="I39" s="26">
        <v>8645404</v>
      </c>
      <c r="J39" s="26">
        <v>19878914</v>
      </c>
      <c r="K39" s="26">
        <v>24470393</v>
      </c>
      <c r="L39" s="26">
        <v>5020077</v>
      </c>
      <c r="M39" s="26">
        <v>5020077</v>
      </c>
      <c r="N39" s="26">
        <v>34510547</v>
      </c>
      <c r="O39" s="26">
        <v>-817013</v>
      </c>
      <c r="P39" s="26">
        <v>10911588</v>
      </c>
      <c r="Q39" s="26">
        <v>-64484036</v>
      </c>
      <c r="R39" s="26">
        <v>-54389461</v>
      </c>
      <c r="S39" s="26"/>
      <c r="T39" s="26"/>
      <c r="U39" s="26"/>
      <c r="V39" s="26"/>
      <c r="W39" s="26"/>
      <c r="X39" s="26">
        <v>203641928</v>
      </c>
      <c r="Y39" s="26">
        <v>-203641928</v>
      </c>
      <c r="Z39" s="27">
        <v>-100</v>
      </c>
      <c r="AA39" s="28">
        <v>362603613</v>
      </c>
    </row>
    <row r="40" spans="1:27" ht="13.5">
      <c r="A40" s="23" t="s">
        <v>62</v>
      </c>
      <c r="B40" s="29"/>
      <c r="C40" s="51">
        <v>18534591</v>
      </c>
      <c r="D40" s="51"/>
      <c r="E40" s="7"/>
      <c r="F40" s="8"/>
      <c r="G40" s="52"/>
      <c r="H40" s="52"/>
      <c r="I40" s="52"/>
      <c r="J40" s="8"/>
      <c r="K40" s="52">
        <v>958900</v>
      </c>
      <c r="L40" s="52"/>
      <c r="M40" s="8"/>
      <c r="N40" s="52">
        <v>958900</v>
      </c>
      <c r="O40" s="52"/>
      <c r="P40" s="52"/>
      <c r="Q40" s="8">
        <v>-958900</v>
      </c>
      <c r="R40" s="52">
        <v>-958900</v>
      </c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-210251701</v>
      </c>
      <c r="D41" s="56">
        <f>SUM(D37:D40)</f>
        <v>0</v>
      </c>
      <c r="E41" s="57">
        <f t="shared" si="3"/>
        <v>7962401061</v>
      </c>
      <c r="F41" s="58">
        <f t="shared" si="3"/>
        <v>7962401061</v>
      </c>
      <c r="G41" s="58">
        <f t="shared" si="3"/>
        <v>1662708060</v>
      </c>
      <c r="H41" s="58">
        <f t="shared" si="3"/>
        <v>-484133671</v>
      </c>
      <c r="I41" s="58">
        <f t="shared" si="3"/>
        <v>-2197986653</v>
      </c>
      <c r="J41" s="58">
        <f t="shared" si="3"/>
        <v>-1019412264</v>
      </c>
      <c r="K41" s="58">
        <f t="shared" si="3"/>
        <v>-134346461</v>
      </c>
      <c r="L41" s="58">
        <f t="shared" si="3"/>
        <v>293205584</v>
      </c>
      <c r="M41" s="58">
        <f t="shared" si="3"/>
        <v>286305875</v>
      </c>
      <c r="N41" s="58">
        <f t="shared" si="3"/>
        <v>445164998</v>
      </c>
      <c r="O41" s="58">
        <f t="shared" si="3"/>
        <v>308188234</v>
      </c>
      <c r="P41" s="58">
        <f t="shared" si="3"/>
        <v>-548821885</v>
      </c>
      <c r="Q41" s="58">
        <f t="shared" si="3"/>
        <v>1207202445</v>
      </c>
      <c r="R41" s="58">
        <f t="shared" si="3"/>
        <v>966568794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392321528</v>
      </c>
      <c r="X41" s="58">
        <f t="shared" si="3"/>
        <v>6373919401</v>
      </c>
      <c r="Y41" s="58">
        <f t="shared" si="3"/>
        <v>-5981597873</v>
      </c>
      <c r="Z41" s="59">
        <f>+IF(X41&lt;&gt;0,+(Y41/X41)*100,0)</f>
        <v>-93.84489348989182</v>
      </c>
      <c r="AA41" s="56">
        <f>SUM(AA37:AA40)</f>
        <v>7962401061</v>
      </c>
    </row>
    <row r="42" spans="1:27" ht="13.5">
      <c r="A42" s="23" t="s">
        <v>64</v>
      </c>
      <c r="B42" s="29"/>
      <c r="C42" s="51"/>
      <c r="D42" s="51"/>
      <c r="E42" s="60">
        <v>465050</v>
      </c>
      <c r="F42" s="61">
        <v>465050</v>
      </c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>
        <v>362738</v>
      </c>
      <c r="R42" s="61">
        <v>362738</v>
      </c>
      <c r="S42" s="61"/>
      <c r="T42" s="61"/>
      <c r="U42" s="61"/>
      <c r="V42" s="61"/>
      <c r="W42" s="61">
        <v>362738</v>
      </c>
      <c r="X42" s="61">
        <v>348786</v>
      </c>
      <c r="Y42" s="61">
        <v>13952</v>
      </c>
      <c r="Z42" s="62">
        <v>4</v>
      </c>
      <c r="AA42" s="51">
        <v>465050</v>
      </c>
    </row>
    <row r="43" spans="1:27" ht="13.5">
      <c r="A43" s="63" t="s">
        <v>65</v>
      </c>
      <c r="B43" s="29"/>
      <c r="C43" s="64">
        <f aca="true" t="shared" si="4" ref="C43:Y43">+C41-C42</f>
        <v>-210251701</v>
      </c>
      <c r="D43" s="64">
        <f>+D41-D42</f>
        <v>0</v>
      </c>
      <c r="E43" s="65">
        <f t="shared" si="4"/>
        <v>7961936011</v>
      </c>
      <c r="F43" s="66">
        <f t="shared" si="4"/>
        <v>7961936011</v>
      </c>
      <c r="G43" s="66">
        <f t="shared" si="4"/>
        <v>1662708060</v>
      </c>
      <c r="H43" s="66">
        <f t="shared" si="4"/>
        <v>-484133671</v>
      </c>
      <c r="I43" s="66">
        <f t="shared" si="4"/>
        <v>-2197986653</v>
      </c>
      <c r="J43" s="66">
        <f t="shared" si="4"/>
        <v>-1019412264</v>
      </c>
      <c r="K43" s="66">
        <f t="shared" si="4"/>
        <v>-134346461</v>
      </c>
      <c r="L43" s="66">
        <f t="shared" si="4"/>
        <v>293205584</v>
      </c>
      <c r="M43" s="66">
        <f t="shared" si="4"/>
        <v>286305875</v>
      </c>
      <c r="N43" s="66">
        <f t="shared" si="4"/>
        <v>445164998</v>
      </c>
      <c r="O43" s="66">
        <f t="shared" si="4"/>
        <v>308188234</v>
      </c>
      <c r="P43" s="66">
        <f t="shared" si="4"/>
        <v>-548821885</v>
      </c>
      <c r="Q43" s="66">
        <f t="shared" si="4"/>
        <v>1206839707</v>
      </c>
      <c r="R43" s="66">
        <f t="shared" si="4"/>
        <v>966206056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391958790</v>
      </c>
      <c r="X43" s="66">
        <f t="shared" si="4"/>
        <v>6373570615</v>
      </c>
      <c r="Y43" s="66">
        <f t="shared" si="4"/>
        <v>-5981611825</v>
      </c>
      <c r="Z43" s="67">
        <f>+IF(X43&lt;&gt;0,+(Y43/X43)*100,0)</f>
        <v>-93.85024794300486</v>
      </c>
      <c r="AA43" s="64">
        <f>+AA41-AA42</f>
        <v>7961936011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-210251701</v>
      </c>
      <c r="D45" s="56">
        <f>SUM(D43:D44)</f>
        <v>0</v>
      </c>
      <c r="E45" s="57">
        <f t="shared" si="5"/>
        <v>7961936011</v>
      </c>
      <c r="F45" s="58">
        <f t="shared" si="5"/>
        <v>7961936011</v>
      </c>
      <c r="G45" s="58">
        <f t="shared" si="5"/>
        <v>1662708060</v>
      </c>
      <c r="H45" s="58">
        <f t="shared" si="5"/>
        <v>-484133671</v>
      </c>
      <c r="I45" s="58">
        <f t="shared" si="5"/>
        <v>-2197986653</v>
      </c>
      <c r="J45" s="58">
        <f t="shared" si="5"/>
        <v>-1019412264</v>
      </c>
      <c r="K45" s="58">
        <f t="shared" si="5"/>
        <v>-134346461</v>
      </c>
      <c r="L45" s="58">
        <f t="shared" si="5"/>
        <v>293205584</v>
      </c>
      <c r="M45" s="58">
        <f t="shared" si="5"/>
        <v>286305875</v>
      </c>
      <c r="N45" s="58">
        <f t="shared" si="5"/>
        <v>445164998</v>
      </c>
      <c r="O45" s="58">
        <f t="shared" si="5"/>
        <v>308188234</v>
      </c>
      <c r="P45" s="58">
        <f t="shared" si="5"/>
        <v>-548821885</v>
      </c>
      <c r="Q45" s="58">
        <f t="shared" si="5"/>
        <v>1206839707</v>
      </c>
      <c r="R45" s="58">
        <f t="shared" si="5"/>
        <v>966206056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391958790</v>
      </c>
      <c r="X45" s="58">
        <f t="shared" si="5"/>
        <v>6373570615</v>
      </c>
      <c r="Y45" s="58">
        <f t="shared" si="5"/>
        <v>-5981611825</v>
      </c>
      <c r="Z45" s="59">
        <f>+IF(X45&lt;&gt;0,+(Y45/X45)*100,0)</f>
        <v>-93.85024794300486</v>
      </c>
      <c r="AA45" s="56">
        <f>SUM(AA43:AA44)</f>
        <v>7961936011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-210251701</v>
      </c>
      <c r="D47" s="71">
        <f>SUM(D45:D46)</f>
        <v>0</v>
      </c>
      <c r="E47" s="72">
        <f t="shared" si="6"/>
        <v>7961936011</v>
      </c>
      <c r="F47" s="73">
        <f t="shared" si="6"/>
        <v>7961936011</v>
      </c>
      <c r="G47" s="73">
        <f t="shared" si="6"/>
        <v>1662708060</v>
      </c>
      <c r="H47" s="74">
        <f t="shared" si="6"/>
        <v>-484133671</v>
      </c>
      <c r="I47" s="74">
        <f t="shared" si="6"/>
        <v>-2197986653</v>
      </c>
      <c r="J47" s="74">
        <f t="shared" si="6"/>
        <v>-1019412264</v>
      </c>
      <c r="K47" s="74">
        <f t="shared" si="6"/>
        <v>-134346461</v>
      </c>
      <c r="L47" s="74">
        <f t="shared" si="6"/>
        <v>293205584</v>
      </c>
      <c r="M47" s="73">
        <f t="shared" si="6"/>
        <v>286305875</v>
      </c>
      <c r="N47" s="73">
        <f t="shared" si="6"/>
        <v>445164998</v>
      </c>
      <c r="O47" s="74">
        <f t="shared" si="6"/>
        <v>308188234</v>
      </c>
      <c r="P47" s="74">
        <f t="shared" si="6"/>
        <v>-548821885</v>
      </c>
      <c r="Q47" s="74">
        <f t="shared" si="6"/>
        <v>1206839707</v>
      </c>
      <c r="R47" s="74">
        <f t="shared" si="6"/>
        <v>966206056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391958790</v>
      </c>
      <c r="X47" s="74">
        <f t="shared" si="6"/>
        <v>6373570615</v>
      </c>
      <c r="Y47" s="74">
        <f t="shared" si="6"/>
        <v>-5981611825</v>
      </c>
      <c r="Z47" s="75">
        <f>+IF(X47&lt;&gt;0,+(Y47/X47)*100,0)</f>
        <v>-93.85024794300486</v>
      </c>
      <c r="AA47" s="76">
        <f>SUM(AA45:AA46)</f>
        <v>7961936011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78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-75100256</v>
      </c>
      <c r="D5" s="6"/>
      <c r="E5" s="7">
        <v>8200000000</v>
      </c>
      <c r="F5" s="8">
        <v>8325950000</v>
      </c>
      <c r="G5" s="8">
        <v>715271611</v>
      </c>
      <c r="H5" s="8">
        <v>673080133</v>
      </c>
      <c r="I5" s="8">
        <v>1340122578</v>
      </c>
      <c r="J5" s="8">
        <v>2728474322</v>
      </c>
      <c r="K5" s="8">
        <v>697001068</v>
      </c>
      <c r="L5" s="8"/>
      <c r="M5" s="8">
        <v>606342262</v>
      </c>
      <c r="N5" s="8">
        <v>1303343330</v>
      </c>
      <c r="O5" s="8">
        <v>693818596</v>
      </c>
      <c r="P5" s="8">
        <v>693926031</v>
      </c>
      <c r="Q5" s="8">
        <v>714469397</v>
      </c>
      <c r="R5" s="8">
        <v>2102214024</v>
      </c>
      <c r="S5" s="8"/>
      <c r="T5" s="8"/>
      <c r="U5" s="8"/>
      <c r="V5" s="8"/>
      <c r="W5" s="8">
        <v>6134031676</v>
      </c>
      <c r="X5" s="8">
        <v>6271533834</v>
      </c>
      <c r="Y5" s="8">
        <v>-137502158</v>
      </c>
      <c r="Z5" s="2">
        <v>-2.19</v>
      </c>
      <c r="AA5" s="6">
        <v>8325950000</v>
      </c>
    </row>
    <row r="6" spans="1:27" ht="13.5">
      <c r="A6" s="23" t="s">
        <v>32</v>
      </c>
      <c r="B6" s="24"/>
      <c r="C6" s="6"/>
      <c r="D6" s="6"/>
      <c r="E6" s="7">
        <v>14572306150</v>
      </c>
      <c r="F6" s="8">
        <v>14572306150</v>
      </c>
      <c r="G6" s="8">
        <v>1245537675</v>
      </c>
      <c r="H6" s="8">
        <v>1207106298</v>
      </c>
      <c r="I6" s="8">
        <v>1528649447</v>
      </c>
      <c r="J6" s="8">
        <v>3981293420</v>
      </c>
      <c r="K6" s="8">
        <v>837955905</v>
      </c>
      <c r="L6" s="8"/>
      <c r="M6" s="8">
        <v>1093961220</v>
      </c>
      <c r="N6" s="8">
        <v>1931917125</v>
      </c>
      <c r="O6" s="8">
        <v>1135106368</v>
      </c>
      <c r="P6" s="8">
        <v>1085299961</v>
      </c>
      <c r="Q6" s="8">
        <v>1202348061</v>
      </c>
      <c r="R6" s="8">
        <v>3422754390</v>
      </c>
      <c r="S6" s="8"/>
      <c r="T6" s="8"/>
      <c r="U6" s="8"/>
      <c r="V6" s="8"/>
      <c r="W6" s="8">
        <v>9335964935</v>
      </c>
      <c r="X6" s="8">
        <v>11124267897</v>
      </c>
      <c r="Y6" s="8">
        <v>-1788302962</v>
      </c>
      <c r="Z6" s="2">
        <v>-16.08</v>
      </c>
      <c r="AA6" s="6">
        <v>14572306150</v>
      </c>
    </row>
    <row r="7" spans="1:27" ht="13.5">
      <c r="A7" s="25" t="s">
        <v>33</v>
      </c>
      <c r="B7" s="24"/>
      <c r="C7" s="6"/>
      <c r="D7" s="6"/>
      <c r="E7" s="7">
        <v>5099036490</v>
      </c>
      <c r="F7" s="8">
        <v>5099036490</v>
      </c>
      <c r="G7" s="8">
        <v>402888830</v>
      </c>
      <c r="H7" s="8">
        <v>286501226</v>
      </c>
      <c r="I7" s="8">
        <v>405163084</v>
      </c>
      <c r="J7" s="8">
        <v>1094553140</v>
      </c>
      <c r="K7" s="8">
        <v>408880375</v>
      </c>
      <c r="L7" s="8"/>
      <c r="M7" s="8">
        <v>381717731</v>
      </c>
      <c r="N7" s="8">
        <v>790598106</v>
      </c>
      <c r="O7" s="8">
        <v>419792874</v>
      </c>
      <c r="P7" s="8">
        <v>404425647</v>
      </c>
      <c r="Q7" s="8">
        <v>458309013</v>
      </c>
      <c r="R7" s="8">
        <v>1282527534</v>
      </c>
      <c r="S7" s="8"/>
      <c r="T7" s="8"/>
      <c r="U7" s="8"/>
      <c r="V7" s="8"/>
      <c r="W7" s="8">
        <v>3167678780</v>
      </c>
      <c r="X7" s="8">
        <v>3974342008</v>
      </c>
      <c r="Y7" s="8">
        <v>-806663228</v>
      </c>
      <c r="Z7" s="2">
        <v>-20.3</v>
      </c>
      <c r="AA7" s="6">
        <v>5099036490</v>
      </c>
    </row>
    <row r="8" spans="1:27" ht="13.5">
      <c r="A8" s="25" t="s">
        <v>34</v>
      </c>
      <c r="B8" s="24"/>
      <c r="C8" s="6"/>
      <c r="D8" s="6"/>
      <c r="E8" s="7">
        <v>1243249900</v>
      </c>
      <c r="F8" s="8">
        <v>1243249900</v>
      </c>
      <c r="G8" s="8">
        <v>89870800</v>
      </c>
      <c r="H8" s="8">
        <v>67521716</v>
      </c>
      <c r="I8" s="8">
        <v>64487359</v>
      </c>
      <c r="J8" s="8">
        <v>221879875</v>
      </c>
      <c r="K8" s="8">
        <v>82824871</v>
      </c>
      <c r="L8" s="8"/>
      <c r="M8" s="8">
        <v>42723962</v>
      </c>
      <c r="N8" s="8">
        <v>125548833</v>
      </c>
      <c r="O8" s="8">
        <v>67157732</v>
      </c>
      <c r="P8" s="8">
        <v>110803013</v>
      </c>
      <c r="Q8" s="8">
        <v>-1876384</v>
      </c>
      <c r="R8" s="8">
        <v>176084361</v>
      </c>
      <c r="S8" s="8"/>
      <c r="T8" s="8"/>
      <c r="U8" s="8"/>
      <c r="V8" s="8"/>
      <c r="W8" s="8">
        <v>523513069</v>
      </c>
      <c r="X8" s="8">
        <v>908019998</v>
      </c>
      <c r="Y8" s="8">
        <v>-384506929</v>
      </c>
      <c r="Z8" s="2">
        <v>-42.35</v>
      </c>
      <c r="AA8" s="6">
        <v>1243249900</v>
      </c>
    </row>
    <row r="9" spans="1:27" ht="13.5">
      <c r="A9" s="25" t="s">
        <v>35</v>
      </c>
      <c r="B9" s="24"/>
      <c r="C9" s="6"/>
      <c r="D9" s="6"/>
      <c r="E9" s="7">
        <v>837184200</v>
      </c>
      <c r="F9" s="8">
        <v>837184200</v>
      </c>
      <c r="G9" s="8">
        <v>59090073</v>
      </c>
      <c r="H9" s="8">
        <v>67388303</v>
      </c>
      <c r="I9" s="8">
        <v>63827476</v>
      </c>
      <c r="J9" s="8">
        <v>190305852</v>
      </c>
      <c r="K9" s="8">
        <v>60802223</v>
      </c>
      <c r="L9" s="8"/>
      <c r="M9" s="8">
        <v>78337647</v>
      </c>
      <c r="N9" s="8">
        <v>139139870</v>
      </c>
      <c r="O9" s="8">
        <v>58792965</v>
      </c>
      <c r="P9" s="8">
        <v>54870046</v>
      </c>
      <c r="Q9" s="8">
        <v>73361857</v>
      </c>
      <c r="R9" s="8">
        <v>187024868</v>
      </c>
      <c r="S9" s="8"/>
      <c r="T9" s="8"/>
      <c r="U9" s="8"/>
      <c r="V9" s="8"/>
      <c r="W9" s="8">
        <v>516470590</v>
      </c>
      <c r="X9" s="8">
        <v>715608312</v>
      </c>
      <c r="Y9" s="8">
        <v>-199137722</v>
      </c>
      <c r="Z9" s="2">
        <v>-27.83</v>
      </c>
      <c r="AA9" s="6">
        <v>837184200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/>
      <c r="D11" s="6"/>
      <c r="E11" s="7">
        <v>1002728646</v>
      </c>
      <c r="F11" s="8">
        <v>992172925</v>
      </c>
      <c r="G11" s="8">
        <v>93897999</v>
      </c>
      <c r="H11" s="8">
        <v>66245969</v>
      </c>
      <c r="I11" s="8">
        <v>25590364</v>
      </c>
      <c r="J11" s="8">
        <v>185734332</v>
      </c>
      <c r="K11" s="8">
        <v>92290142</v>
      </c>
      <c r="L11" s="8"/>
      <c r="M11" s="8">
        <v>54933141</v>
      </c>
      <c r="N11" s="8">
        <v>147223283</v>
      </c>
      <c r="O11" s="8">
        <v>51280452</v>
      </c>
      <c r="P11" s="8">
        <v>57391012</v>
      </c>
      <c r="Q11" s="8">
        <v>63570305</v>
      </c>
      <c r="R11" s="8">
        <v>172241769</v>
      </c>
      <c r="S11" s="8"/>
      <c r="T11" s="8"/>
      <c r="U11" s="8"/>
      <c r="V11" s="8"/>
      <c r="W11" s="8">
        <v>505199384</v>
      </c>
      <c r="X11" s="8">
        <v>704812483</v>
      </c>
      <c r="Y11" s="8">
        <v>-199613099</v>
      </c>
      <c r="Z11" s="2">
        <v>-28.32</v>
      </c>
      <c r="AA11" s="6">
        <v>992172925</v>
      </c>
    </row>
    <row r="12" spans="1:27" ht="13.5">
      <c r="A12" s="25" t="s">
        <v>37</v>
      </c>
      <c r="B12" s="29"/>
      <c r="C12" s="6"/>
      <c r="D12" s="6"/>
      <c r="E12" s="7">
        <v>510323688</v>
      </c>
      <c r="F12" s="8">
        <v>515732788</v>
      </c>
      <c r="G12" s="8">
        <v>49833907</v>
      </c>
      <c r="H12" s="8">
        <v>53354482</v>
      </c>
      <c r="I12" s="8">
        <v>18842094</v>
      </c>
      <c r="J12" s="8">
        <v>122030483</v>
      </c>
      <c r="K12" s="8">
        <v>34951291</v>
      </c>
      <c r="L12" s="8"/>
      <c r="M12" s="8">
        <v>40737912</v>
      </c>
      <c r="N12" s="8">
        <v>75689203</v>
      </c>
      <c r="O12" s="8">
        <v>12391698</v>
      </c>
      <c r="P12" s="8">
        <v>72680504</v>
      </c>
      <c r="Q12" s="8">
        <v>-7966227</v>
      </c>
      <c r="R12" s="8">
        <v>77105975</v>
      </c>
      <c r="S12" s="8"/>
      <c r="T12" s="8"/>
      <c r="U12" s="8"/>
      <c r="V12" s="8"/>
      <c r="W12" s="8">
        <v>274825661</v>
      </c>
      <c r="X12" s="8">
        <v>422685905</v>
      </c>
      <c r="Y12" s="8">
        <v>-147860244</v>
      </c>
      <c r="Z12" s="2">
        <v>-34.98</v>
      </c>
      <c r="AA12" s="6">
        <v>515732788</v>
      </c>
    </row>
    <row r="13" spans="1:27" ht="13.5">
      <c r="A13" s="23" t="s">
        <v>38</v>
      </c>
      <c r="B13" s="29"/>
      <c r="C13" s="6">
        <v>69827</v>
      </c>
      <c r="D13" s="6"/>
      <c r="E13" s="7">
        <v>501569260</v>
      </c>
      <c r="F13" s="8">
        <v>501600249</v>
      </c>
      <c r="G13" s="8">
        <v>52919372</v>
      </c>
      <c r="H13" s="8">
        <v>672791560</v>
      </c>
      <c r="I13" s="8">
        <v>-627600224</v>
      </c>
      <c r="J13" s="8">
        <v>98110708</v>
      </c>
      <c r="K13" s="8">
        <v>53931029</v>
      </c>
      <c r="L13" s="8"/>
      <c r="M13" s="8">
        <v>122976127</v>
      </c>
      <c r="N13" s="8">
        <v>176907156</v>
      </c>
      <c r="O13" s="8">
        <v>50417782</v>
      </c>
      <c r="P13" s="8">
        <v>56349003</v>
      </c>
      <c r="Q13" s="8">
        <v>43753719</v>
      </c>
      <c r="R13" s="8">
        <v>150520504</v>
      </c>
      <c r="S13" s="8"/>
      <c r="T13" s="8"/>
      <c r="U13" s="8"/>
      <c r="V13" s="8"/>
      <c r="W13" s="8">
        <v>425538368</v>
      </c>
      <c r="X13" s="8">
        <v>352412873</v>
      </c>
      <c r="Y13" s="8">
        <v>73125495</v>
      </c>
      <c r="Z13" s="2">
        <v>20.75</v>
      </c>
      <c r="AA13" s="6">
        <v>501600249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-19155</v>
      </c>
      <c r="D15" s="6"/>
      <c r="E15" s="7">
        <v>76001199</v>
      </c>
      <c r="F15" s="8">
        <v>76058556</v>
      </c>
      <c r="G15" s="8">
        <v>-41504268</v>
      </c>
      <c r="H15" s="8">
        <v>24814254</v>
      </c>
      <c r="I15" s="8">
        <v>4022582</v>
      </c>
      <c r="J15" s="8">
        <v>-12667432</v>
      </c>
      <c r="K15" s="8">
        <v>3367159</v>
      </c>
      <c r="L15" s="8"/>
      <c r="M15" s="8">
        <v>-459126</v>
      </c>
      <c r="N15" s="8">
        <v>2908033</v>
      </c>
      <c r="O15" s="8">
        <v>2806177</v>
      </c>
      <c r="P15" s="8">
        <v>3112520</v>
      </c>
      <c r="Q15" s="8">
        <v>3268088</v>
      </c>
      <c r="R15" s="8">
        <v>9186785</v>
      </c>
      <c r="S15" s="8"/>
      <c r="T15" s="8"/>
      <c r="U15" s="8"/>
      <c r="V15" s="8"/>
      <c r="W15" s="8">
        <v>-572614</v>
      </c>
      <c r="X15" s="8">
        <v>58759245</v>
      </c>
      <c r="Y15" s="8">
        <v>-59331859</v>
      </c>
      <c r="Z15" s="2">
        <v>-100.97</v>
      </c>
      <c r="AA15" s="6">
        <v>76058556</v>
      </c>
    </row>
    <row r="16" spans="1:27" ht="13.5">
      <c r="A16" s="23" t="s">
        <v>41</v>
      </c>
      <c r="B16" s="29"/>
      <c r="C16" s="6"/>
      <c r="D16" s="6"/>
      <c r="E16" s="7">
        <v>42827020</v>
      </c>
      <c r="F16" s="8">
        <v>42827020</v>
      </c>
      <c r="G16" s="8">
        <v>698876</v>
      </c>
      <c r="H16" s="8">
        <v>6767779</v>
      </c>
      <c r="I16" s="8">
        <v>3108752</v>
      </c>
      <c r="J16" s="8">
        <v>10575407</v>
      </c>
      <c r="K16" s="8">
        <v>1803297</v>
      </c>
      <c r="L16" s="8"/>
      <c r="M16" s="8">
        <v>3496681</v>
      </c>
      <c r="N16" s="8">
        <v>5299978</v>
      </c>
      <c r="O16" s="8">
        <v>3869404</v>
      </c>
      <c r="P16" s="8">
        <v>4090151</v>
      </c>
      <c r="Q16" s="8">
        <v>3206140</v>
      </c>
      <c r="R16" s="8">
        <v>11165695</v>
      </c>
      <c r="S16" s="8"/>
      <c r="T16" s="8"/>
      <c r="U16" s="8"/>
      <c r="V16" s="8"/>
      <c r="W16" s="8">
        <v>27041080</v>
      </c>
      <c r="X16" s="8">
        <v>24342878</v>
      </c>
      <c r="Y16" s="8">
        <v>2698202</v>
      </c>
      <c r="Z16" s="2">
        <v>11.08</v>
      </c>
      <c r="AA16" s="6">
        <v>42827020</v>
      </c>
    </row>
    <row r="17" spans="1:27" ht="13.5">
      <c r="A17" s="23" t="s">
        <v>42</v>
      </c>
      <c r="B17" s="29"/>
      <c r="C17" s="6"/>
      <c r="D17" s="6"/>
      <c r="E17" s="7">
        <v>16308200</v>
      </c>
      <c r="F17" s="8">
        <v>16308200</v>
      </c>
      <c r="G17" s="8"/>
      <c r="H17" s="8">
        <v>2213712</v>
      </c>
      <c r="I17" s="8">
        <v>1210951</v>
      </c>
      <c r="J17" s="8">
        <v>3424663</v>
      </c>
      <c r="K17" s="8"/>
      <c r="L17" s="8"/>
      <c r="M17" s="8">
        <v>1100435</v>
      </c>
      <c r="N17" s="8">
        <v>1100435</v>
      </c>
      <c r="O17" s="8">
        <v>1159099</v>
      </c>
      <c r="P17" s="8">
        <v>1354136</v>
      </c>
      <c r="Q17" s="8">
        <v>1159042</v>
      </c>
      <c r="R17" s="8">
        <v>3672277</v>
      </c>
      <c r="S17" s="8"/>
      <c r="T17" s="8"/>
      <c r="U17" s="8"/>
      <c r="V17" s="8"/>
      <c r="W17" s="8">
        <v>8197375</v>
      </c>
      <c r="X17" s="8">
        <v>9603737</v>
      </c>
      <c r="Y17" s="8">
        <v>-1406362</v>
      </c>
      <c r="Z17" s="2">
        <v>-14.64</v>
      </c>
      <c r="AA17" s="6">
        <v>16308200</v>
      </c>
    </row>
    <row r="18" spans="1:27" ht="13.5">
      <c r="A18" s="23" t="s">
        <v>43</v>
      </c>
      <c r="B18" s="29"/>
      <c r="C18" s="6">
        <v>-12194256</v>
      </c>
      <c r="D18" s="6"/>
      <c r="E18" s="7">
        <v>3806606400</v>
      </c>
      <c r="F18" s="8">
        <v>3942070672</v>
      </c>
      <c r="G18" s="8">
        <v>1324289921</v>
      </c>
      <c r="H18" s="8">
        <v>53516150</v>
      </c>
      <c r="I18" s="8">
        <v>-81365276</v>
      </c>
      <c r="J18" s="8">
        <v>1296440795</v>
      </c>
      <c r="K18" s="8">
        <v>40745984</v>
      </c>
      <c r="L18" s="8"/>
      <c r="M18" s="8">
        <v>571032550</v>
      </c>
      <c r="N18" s="8">
        <v>611778534</v>
      </c>
      <c r="O18" s="8">
        <v>179165918</v>
      </c>
      <c r="P18" s="8">
        <v>-104313682</v>
      </c>
      <c r="Q18" s="8">
        <v>701248655</v>
      </c>
      <c r="R18" s="8">
        <v>776100891</v>
      </c>
      <c r="S18" s="8"/>
      <c r="T18" s="8"/>
      <c r="U18" s="8"/>
      <c r="V18" s="8"/>
      <c r="W18" s="8">
        <v>2684320220</v>
      </c>
      <c r="X18" s="8">
        <v>3599566900</v>
      </c>
      <c r="Y18" s="8">
        <v>-915246680</v>
      </c>
      <c r="Z18" s="2">
        <v>-25.43</v>
      </c>
      <c r="AA18" s="6">
        <v>3942070672</v>
      </c>
    </row>
    <row r="19" spans="1:27" ht="13.5">
      <c r="A19" s="23" t="s">
        <v>44</v>
      </c>
      <c r="B19" s="29"/>
      <c r="C19" s="6">
        <v>939336</v>
      </c>
      <c r="D19" s="6"/>
      <c r="E19" s="7">
        <v>3319645229</v>
      </c>
      <c r="F19" s="26">
        <v>3281153624</v>
      </c>
      <c r="G19" s="26">
        <v>34348315</v>
      </c>
      <c r="H19" s="26">
        <v>925334909</v>
      </c>
      <c r="I19" s="26">
        <v>28515085</v>
      </c>
      <c r="J19" s="26">
        <v>988198309</v>
      </c>
      <c r="K19" s="26">
        <v>87521933</v>
      </c>
      <c r="L19" s="26"/>
      <c r="M19" s="26">
        <v>931465479</v>
      </c>
      <c r="N19" s="26">
        <v>1018987412</v>
      </c>
      <c r="O19" s="26">
        <v>69160100</v>
      </c>
      <c r="P19" s="26">
        <v>41269525</v>
      </c>
      <c r="Q19" s="26">
        <v>974498005</v>
      </c>
      <c r="R19" s="26">
        <v>1084927630</v>
      </c>
      <c r="S19" s="26"/>
      <c r="T19" s="26"/>
      <c r="U19" s="26"/>
      <c r="V19" s="26"/>
      <c r="W19" s="26">
        <v>3092113351</v>
      </c>
      <c r="X19" s="26">
        <v>2859984162</v>
      </c>
      <c r="Y19" s="26">
        <v>232129189</v>
      </c>
      <c r="Z19" s="27">
        <v>8.12</v>
      </c>
      <c r="AA19" s="28">
        <v>3281153624</v>
      </c>
    </row>
    <row r="20" spans="1:27" ht="13.5">
      <c r="A20" s="23" t="s">
        <v>45</v>
      </c>
      <c r="B20" s="29"/>
      <c r="C20" s="6"/>
      <c r="D20" s="6"/>
      <c r="E20" s="7">
        <v>20722100</v>
      </c>
      <c r="F20" s="8">
        <v>20667236</v>
      </c>
      <c r="G20" s="8">
        <v>5849905</v>
      </c>
      <c r="H20" s="8">
        <v>37137</v>
      </c>
      <c r="I20" s="30">
        <v>3202435</v>
      </c>
      <c r="J20" s="8">
        <v>9089477</v>
      </c>
      <c r="K20" s="8">
        <v>-814051</v>
      </c>
      <c r="L20" s="8"/>
      <c r="M20" s="8"/>
      <c r="N20" s="8">
        <v>-814051</v>
      </c>
      <c r="O20" s="8">
        <v>30000</v>
      </c>
      <c r="P20" s="30">
        <v>75561</v>
      </c>
      <c r="Q20" s="8">
        <v>-54221</v>
      </c>
      <c r="R20" s="8">
        <v>51340</v>
      </c>
      <c r="S20" s="8"/>
      <c r="T20" s="8"/>
      <c r="U20" s="8"/>
      <c r="V20" s="8"/>
      <c r="W20" s="30">
        <v>8326766</v>
      </c>
      <c r="X20" s="8">
        <v>15513510</v>
      </c>
      <c r="Y20" s="8">
        <v>-7186744</v>
      </c>
      <c r="Z20" s="2">
        <v>-46.33</v>
      </c>
      <c r="AA20" s="6">
        <v>20667236</v>
      </c>
    </row>
    <row r="21" spans="1:27" ht="24.75" customHeight="1">
      <c r="A21" s="31" t="s">
        <v>46</v>
      </c>
      <c r="B21" s="32"/>
      <c r="C21" s="33">
        <f aca="true" t="shared" si="0" ref="C21:Y21">SUM(C5:C20)</f>
        <v>-86304504</v>
      </c>
      <c r="D21" s="33">
        <f t="shared" si="0"/>
        <v>0</v>
      </c>
      <c r="E21" s="34">
        <f t="shared" si="0"/>
        <v>39248508482</v>
      </c>
      <c r="F21" s="35">
        <f t="shared" si="0"/>
        <v>39466318010</v>
      </c>
      <c r="G21" s="35">
        <f t="shared" si="0"/>
        <v>4032993016</v>
      </c>
      <c r="H21" s="35">
        <f t="shared" si="0"/>
        <v>4106673628</v>
      </c>
      <c r="I21" s="35">
        <f t="shared" si="0"/>
        <v>2777776707</v>
      </c>
      <c r="J21" s="35">
        <f t="shared" si="0"/>
        <v>10917443351</v>
      </c>
      <c r="K21" s="35">
        <f t="shared" si="0"/>
        <v>2401261226</v>
      </c>
      <c r="L21" s="35">
        <f t="shared" si="0"/>
        <v>0</v>
      </c>
      <c r="M21" s="35">
        <f t="shared" si="0"/>
        <v>3928366021</v>
      </c>
      <c r="N21" s="35">
        <f t="shared" si="0"/>
        <v>6329627247</v>
      </c>
      <c r="O21" s="35">
        <f t="shared" si="0"/>
        <v>2744949165</v>
      </c>
      <c r="P21" s="35">
        <f t="shared" si="0"/>
        <v>2481333428</v>
      </c>
      <c r="Q21" s="35">
        <f t="shared" si="0"/>
        <v>4229295450</v>
      </c>
      <c r="R21" s="35">
        <f t="shared" si="0"/>
        <v>9455578043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26702648641</v>
      </c>
      <c r="X21" s="35">
        <f t="shared" si="0"/>
        <v>31041453742</v>
      </c>
      <c r="Y21" s="35">
        <f t="shared" si="0"/>
        <v>-4338805101</v>
      </c>
      <c r="Z21" s="36">
        <f>+IF(X21&lt;&gt;0,+(Y21/X21)*100,0)</f>
        <v>-13.977454590438427</v>
      </c>
      <c r="AA21" s="33">
        <f>SUM(AA5:AA20)</f>
        <v>39466318010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14208000</v>
      </c>
      <c r="D24" s="6"/>
      <c r="E24" s="7">
        <v>11544074511</v>
      </c>
      <c r="F24" s="8">
        <v>11602224847</v>
      </c>
      <c r="G24" s="8">
        <v>862162134</v>
      </c>
      <c r="H24" s="8">
        <v>860133621</v>
      </c>
      <c r="I24" s="8">
        <v>820135398</v>
      </c>
      <c r="J24" s="8">
        <v>2542431153</v>
      </c>
      <c r="K24" s="8">
        <v>892528503</v>
      </c>
      <c r="L24" s="8"/>
      <c r="M24" s="8">
        <v>911498718</v>
      </c>
      <c r="N24" s="8">
        <v>1804027221</v>
      </c>
      <c r="O24" s="8">
        <v>924402236</v>
      </c>
      <c r="P24" s="8">
        <v>897557419</v>
      </c>
      <c r="Q24" s="8">
        <v>751915647</v>
      </c>
      <c r="R24" s="8">
        <v>2573875302</v>
      </c>
      <c r="S24" s="8"/>
      <c r="T24" s="8"/>
      <c r="U24" s="8"/>
      <c r="V24" s="8"/>
      <c r="W24" s="8">
        <v>6920333676</v>
      </c>
      <c r="X24" s="8">
        <v>8910722100</v>
      </c>
      <c r="Y24" s="8">
        <v>-1990388424</v>
      </c>
      <c r="Z24" s="2">
        <v>-22.34</v>
      </c>
      <c r="AA24" s="6">
        <v>11602224847</v>
      </c>
    </row>
    <row r="25" spans="1:27" ht="13.5">
      <c r="A25" s="25" t="s">
        <v>49</v>
      </c>
      <c r="B25" s="24"/>
      <c r="C25" s="6"/>
      <c r="D25" s="6"/>
      <c r="E25" s="7">
        <v>134127300</v>
      </c>
      <c r="F25" s="8">
        <v>134127300</v>
      </c>
      <c r="G25" s="8">
        <v>10148817</v>
      </c>
      <c r="H25" s="8">
        <v>10337580</v>
      </c>
      <c r="I25" s="8">
        <v>10634547</v>
      </c>
      <c r="J25" s="8">
        <v>31120944</v>
      </c>
      <c r="K25" s="8">
        <v>10602583</v>
      </c>
      <c r="L25" s="8"/>
      <c r="M25" s="8">
        <v>10557357</v>
      </c>
      <c r="N25" s="8">
        <v>21159940</v>
      </c>
      <c r="O25" s="8">
        <v>10571197</v>
      </c>
      <c r="P25" s="8">
        <v>10530246</v>
      </c>
      <c r="Q25" s="8">
        <v>10528895</v>
      </c>
      <c r="R25" s="8">
        <v>31630338</v>
      </c>
      <c r="S25" s="8"/>
      <c r="T25" s="8"/>
      <c r="U25" s="8"/>
      <c r="V25" s="8"/>
      <c r="W25" s="8">
        <v>83911222</v>
      </c>
      <c r="X25" s="8">
        <v>101126621</v>
      </c>
      <c r="Y25" s="8">
        <v>-17215399</v>
      </c>
      <c r="Z25" s="2">
        <v>-17.02</v>
      </c>
      <c r="AA25" s="6">
        <v>134127300</v>
      </c>
    </row>
    <row r="26" spans="1:27" ht="13.5">
      <c r="A26" s="25" t="s">
        <v>50</v>
      </c>
      <c r="B26" s="24"/>
      <c r="C26" s="6">
        <v>-82332515</v>
      </c>
      <c r="D26" s="6"/>
      <c r="E26" s="7">
        <v>1072569568</v>
      </c>
      <c r="F26" s="8">
        <v>1072573122</v>
      </c>
      <c r="G26" s="8">
        <v>-63439</v>
      </c>
      <c r="H26" s="8">
        <v>163659</v>
      </c>
      <c r="I26" s="8">
        <v>267976296</v>
      </c>
      <c r="J26" s="8">
        <v>268076516</v>
      </c>
      <c r="K26" s="8">
        <v>89350695</v>
      </c>
      <c r="L26" s="8"/>
      <c r="M26" s="8">
        <v>89324755</v>
      </c>
      <c r="N26" s="8">
        <v>178675450</v>
      </c>
      <c r="O26" s="8">
        <v>-149608</v>
      </c>
      <c r="P26" s="8">
        <v>714828904</v>
      </c>
      <c r="Q26" s="8">
        <v>-714851170</v>
      </c>
      <c r="R26" s="8">
        <v>-171874</v>
      </c>
      <c r="S26" s="8"/>
      <c r="T26" s="8"/>
      <c r="U26" s="8"/>
      <c r="V26" s="8"/>
      <c r="W26" s="8">
        <v>446580092</v>
      </c>
      <c r="X26" s="8">
        <v>804452820</v>
      </c>
      <c r="Y26" s="8">
        <v>-357872728</v>
      </c>
      <c r="Z26" s="2">
        <v>-44.49</v>
      </c>
      <c r="AA26" s="6">
        <v>1072573122</v>
      </c>
    </row>
    <row r="27" spans="1:27" ht="13.5">
      <c r="A27" s="25" t="s">
        <v>51</v>
      </c>
      <c r="B27" s="24"/>
      <c r="C27" s="6">
        <v>106402284</v>
      </c>
      <c r="D27" s="6"/>
      <c r="E27" s="7">
        <v>2700663091</v>
      </c>
      <c r="F27" s="8">
        <v>2754441883</v>
      </c>
      <c r="G27" s="8">
        <v>213804017</v>
      </c>
      <c r="H27" s="8">
        <v>164082002</v>
      </c>
      <c r="I27" s="8">
        <v>195825402</v>
      </c>
      <c r="J27" s="8">
        <v>573711421</v>
      </c>
      <c r="K27" s="8">
        <v>195791184</v>
      </c>
      <c r="L27" s="8"/>
      <c r="M27" s="8">
        <v>207128258</v>
      </c>
      <c r="N27" s="8">
        <v>402919442</v>
      </c>
      <c r="O27" s="8">
        <v>192307909</v>
      </c>
      <c r="P27" s="8">
        <v>193725551</v>
      </c>
      <c r="Q27" s="8">
        <v>187737291</v>
      </c>
      <c r="R27" s="8">
        <v>573770751</v>
      </c>
      <c r="S27" s="8"/>
      <c r="T27" s="8"/>
      <c r="U27" s="8"/>
      <c r="V27" s="8"/>
      <c r="W27" s="8">
        <v>1550401614</v>
      </c>
      <c r="X27" s="8">
        <v>2052523404</v>
      </c>
      <c r="Y27" s="8">
        <v>-502121790</v>
      </c>
      <c r="Z27" s="2">
        <v>-24.46</v>
      </c>
      <c r="AA27" s="6">
        <v>2754441883</v>
      </c>
    </row>
    <row r="28" spans="1:27" ht="13.5">
      <c r="A28" s="25" t="s">
        <v>52</v>
      </c>
      <c r="B28" s="24"/>
      <c r="C28" s="6"/>
      <c r="D28" s="6"/>
      <c r="E28" s="7">
        <v>974356410</v>
      </c>
      <c r="F28" s="8">
        <v>974356030</v>
      </c>
      <c r="G28" s="8">
        <v>144404503</v>
      </c>
      <c r="H28" s="8"/>
      <c r="I28" s="8">
        <v>109345341</v>
      </c>
      <c r="J28" s="8">
        <v>253749844</v>
      </c>
      <c r="K28" s="8">
        <v>152514679</v>
      </c>
      <c r="L28" s="8"/>
      <c r="M28" s="8">
        <v>98114</v>
      </c>
      <c r="N28" s="8">
        <v>152612793</v>
      </c>
      <c r="O28" s="8">
        <v>49957208</v>
      </c>
      <c r="P28" s="8">
        <v>132135456</v>
      </c>
      <c r="Q28" s="8">
        <v>22870794</v>
      </c>
      <c r="R28" s="8">
        <v>204963458</v>
      </c>
      <c r="S28" s="8"/>
      <c r="T28" s="8"/>
      <c r="U28" s="8"/>
      <c r="V28" s="8"/>
      <c r="W28" s="8">
        <v>611326095</v>
      </c>
      <c r="X28" s="8">
        <v>906238895</v>
      </c>
      <c r="Y28" s="8">
        <v>-294912800</v>
      </c>
      <c r="Z28" s="2">
        <v>-32.54</v>
      </c>
      <c r="AA28" s="6">
        <v>974356030</v>
      </c>
    </row>
    <row r="29" spans="1:27" ht="13.5">
      <c r="A29" s="25" t="s">
        <v>53</v>
      </c>
      <c r="B29" s="24"/>
      <c r="C29" s="6"/>
      <c r="D29" s="6"/>
      <c r="E29" s="7">
        <v>12993039290</v>
      </c>
      <c r="F29" s="8">
        <v>12993039290</v>
      </c>
      <c r="G29" s="8">
        <v>1227404317</v>
      </c>
      <c r="H29" s="8">
        <v>1758838766</v>
      </c>
      <c r="I29" s="8">
        <v>719075023</v>
      </c>
      <c r="J29" s="8">
        <v>3705318106</v>
      </c>
      <c r="K29" s="8">
        <v>1037576960</v>
      </c>
      <c r="L29" s="8"/>
      <c r="M29" s="8">
        <v>933395813</v>
      </c>
      <c r="N29" s="8">
        <v>1970972773</v>
      </c>
      <c r="O29" s="8">
        <v>958990682</v>
      </c>
      <c r="P29" s="8">
        <v>1085793348</v>
      </c>
      <c r="Q29" s="8">
        <v>711669010</v>
      </c>
      <c r="R29" s="8">
        <v>2756453040</v>
      </c>
      <c r="S29" s="8"/>
      <c r="T29" s="8"/>
      <c r="U29" s="8"/>
      <c r="V29" s="8"/>
      <c r="W29" s="8">
        <v>8432743919</v>
      </c>
      <c r="X29" s="8">
        <v>9604700438</v>
      </c>
      <c r="Y29" s="8">
        <v>-1171956519</v>
      </c>
      <c r="Z29" s="2">
        <v>-12.2</v>
      </c>
      <c r="AA29" s="6">
        <v>12993039290</v>
      </c>
    </row>
    <row r="30" spans="1:27" ht="13.5">
      <c r="A30" s="25" t="s">
        <v>54</v>
      </c>
      <c r="B30" s="24"/>
      <c r="C30" s="6">
        <v>3571398</v>
      </c>
      <c r="D30" s="6"/>
      <c r="E30" s="7">
        <v>1150517696</v>
      </c>
      <c r="F30" s="8">
        <v>1155818150</v>
      </c>
      <c r="G30" s="8">
        <v>86961227</v>
      </c>
      <c r="H30" s="8">
        <v>62136431</v>
      </c>
      <c r="I30" s="8">
        <v>176583226</v>
      </c>
      <c r="J30" s="8">
        <v>325680884</v>
      </c>
      <c r="K30" s="8">
        <v>69371301</v>
      </c>
      <c r="L30" s="8"/>
      <c r="M30" s="8">
        <v>94250475</v>
      </c>
      <c r="N30" s="8">
        <v>163621776</v>
      </c>
      <c r="O30" s="8">
        <v>109559557</v>
      </c>
      <c r="P30" s="8">
        <v>65297154</v>
      </c>
      <c r="Q30" s="8">
        <v>103625802</v>
      </c>
      <c r="R30" s="8">
        <v>278482513</v>
      </c>
      <c r="S30" s="8"/>
      <c r="T30" s="8"/>
      <c r="U30" s="8"/>
      <c r="V30" s="8"/>
      <c r="W30" s="8">
        <v>767785173</v>
      </c>
      <c r="X30" s="8">
        <v>813402595</v>
      </c>
      <c r="Y30" s="8">
        <v>-45617422</v>
      </c>
      <c r="Z30" s="2">
        <v>-5.61</v>
      </c>
      <c r="AA30" s="6">
        <v>1155818150</v>
      </c>
    </row>
    <row r="31" spans="1:27" ht="13.5">
      <c r="A31" s="25" t="s">
        <v>55</v>
      </c>
      <c r="B31" s="24"/>
      <c r="C31" s="6">
        <v>5851309</v>
      </c>
      <c r="D31" s="6"/>
      <c r="E31" s="7">
        <v>5149425166</v>
      </c>
      <c r="F31" s="8">
        <v>5295961594</v>
      </c>
      <c r="G31" s="8">
        <v>370021548</v>
      </c>
      <c r="H31" s="8">
        <v>406876167</v>
      </c>
      <c r="I31" s="8">
        <v>210857902</v>
      </c>
      <c r="J31" s="8">
        <v>987755617</v>
      </c>
      <c r="K31" s="8">
        <v>513324124</v>
      </c>
      <c r="L31" s="8"/>
      <c r="M31" s="8">
        <v>530606019</v>
      </c>
      <c r="N31" s="8">
        <v>1043930143</v>
      </c>
      <c r="O31" s="8">
        <v>479760232</v>
      </c>
      <c r="P31" s="8">
        <v>413812070</v>
      </c>
      <c r="Q31" s="8">
        <v>289195788</v>
      </c>
      <c r="R31" s="8">
        <v>1182768090</v>
      </c>
      <c r="S31" s="8"/>
      <c r="T31" s="8"/>
      <c r="U31" s="8"/>
      <c r="V31" s="8"/>
      <c r="W31" s="8">
        <v>3214453850</v>
      </c>
      <c r="X31" s="8">
        <v>3976113119</v>
      </c>
      <c r="Y31" s="8">
        <v>-761659269</v>
      </c>
      <c r="Z31" s="2">
        <v>-19.16</v>
      </c>
      <c r="AA31" s="6">
        <v>5295961594</v>
      </c>
    </row>
    <row r="32" spans="1:27" ht="13.5">
      <c r="A32" s="25" t="s">
        <v>43</v>
      </c>
      <c r="B32" s="24"/>
      <c r="C32" s="6">
        <v>620363</v>
      </c>
      <c r="D32" s="6"/>
      <c r="E32" s="7">
        <v>506730420</v>
      </c>
      <c r="F32" s="8">
        <v>540390852</v>
      </c>
      <c r="G32" s="8">
        <v>37556463</v>
      </c>
      <c r="H32" s="8">
        <v>43219651</v>
      </c>
      <c r="I32" s="8">
        <v>22918662</v>
      </c>
      <c r="J32" s="8">
        <v>103694776</v>
      </c>
      <c r="K32" s="8">
        <v>53915637</v>
      </c>
      <c r="L32" s="8"/>
      <c r="M32" s="8">
        <v>32703232</v>
      </c>
      <c r="N32" s="8">
        <v>86618869</v>
      </c>
      <c r="O32" s="8">
        <v>24282505</v>
      </c>
      <c r="P32" s="8">
        <v>59081806</v>
      </c>
      <c r="Q32" s="8">
        <v>38748909</v>
      </c>
      <c r="R32" s="8">
        <v>122113220</v>
      </c>
      <c r="S32" s="8"/>
      <c r="T32" s="8"/>
      <c r="U32" s="8"/>
      <c r="V32" s="8"/>
      <c r="W32" s="8">
        <v>312426865</v>
      </c>
      <c r="X32" s="8">
        <v>401869347</v>
      </c>
      <c r="Y32" s="8">
        <v>-89442482</v>
      </c>
      <c r="Z32" s="2">
        <v>-22.26</v>
      </c>
      <c r="AA32" s="6">
        <v>540390852</v>
      </c>
    </row>
    <row r="33" spans="1:27" ht="13.5">
      <c r="A33" s="25" t="s">
        <v>56</v>
      </c>
      <c r="B33" s="24"/>
      <c r="C33" s="6">
        <v>18068322</v>
      </c>
      <c r="D33" s="6"/>
      <c r="E33" s="7">
        <v>2478312544</v>
      </c>
      <c r="F33" s="8">
        <v>2591539528</v>
      </c>
      <c r="G33" s="8">
        <v>174445720</v>
      </c>
      <c r="H33" s="8">
        <v>188401108</v>
      </c>
      <c r="I33" s="8">
        <v>19880598</v>
      </c>
      <c r="J33" s="8">
        <v>382727426</v>
      </c>
      <c r="K33" s="8">
        <v>334432487</v>
      </c>
      <c r="L33" s="8"/>
      <c r="M33" s="8">
        <v>137594809</v>
      </c>
      <c r="N33" s="8">
        <v>472027296</v>
      </c>
      <c r="O33" s="8">
        <v>136772557</v>
      </c>
      <c r="P33" s="8">
        <v>180196984</v>
      </c>
      <c r="Q33" s="8">
        <v>139076374</v>
      </c>
      <c r="R33" s="8">
        <v>456045915</v>
      </c>
      <c r="S33" s="8"/>
      <c r="T33" s="8"/>
      <c r="U33" s="8"/>
      <c r="V33" s="8"/>
      <c r="W33" s="8">
        <v>1310800637</v>
      </c>
      <c r="X33" s="8">
        <v>2027216030</v>
      </c>
      <c r="Y33" s="8">
        <v>-716415393</v>
      </c>
      <c r="Z33" s="2">
        <v>-35.34</v>
      </c>
      <c r="AA33" s="6">
        <v>2591539528</v>
      </c>
    </row>
    <row r="34" spans="1:27" ht="13.5">
      <c r="A34" s="23" t="s">
        <v>57</v>
      </c>
      <c r="B34" s="29"/>
      <c r="C34" s="6">
        <v>10980430</v>
      </c>
      <c r="D34" s="6"/>
      <c r="E34" s="7">
        <v>25077894</v>
      </c>
      <c r="F34" s="8">
        <v>23210189</v>
      </c>
      <c r="G34" s="8">
        <v>628116</v>
      </c>
      <c r="H34" s="8">
        <v>7320723</v>
      </c>
      <c r="I34" s="8">
        <v>-19641814</v>
      </c>
      <c r="J34" s="8">
        <v>-11692975</v>
      </c>
      <c r="K34" s="8">
        <v>1064005</v>
      </c>
      <c r="L34" s="8"/>
      <c r="M34" s="8">
        <v>2727083</v>
      </c>
      <c r="N34" s="8">
        <v>3791088</v>
      </c>
      <c r="O34" s="8">
        <v>-33878168</v>
      </c>
      <c r="P34" s="8">
        <v>30335681</v>
      </c>
      <c r="Q34" s="8">
        <v>-29118588</v>
      </c>
      <c r="R34" s="8">
        <v>-32661075</v>
      </c>
      <c r="S34" s="8"/>
      <c r="T34" s="8"/>
      <c r="U34" s="8"/>
      <c r="V34" s="8"/>
      <c r="W34" s="8">
        <v>-40562962</v>
      </c>
      <c r="X34" s="8">
        <v>17890260</v>
      </c>
      <c r="Y34" s="8">
        <v>-58453222</v>
      </c>
      <c r="Z34" s="2">
        <v>-326.73</v>
      </c>
      <c r="AA34" s="6">
        <v>23210189</v>
      </c>
    </row>
    <row r="35" spans="1:27" ht="12.75">
      <c r="A35" s="40" t="s">
        <v>58</v>
      </c>
      <c r="B35" s="32"/>
      <c r="C35" s="33">
        <f aca="true" t="shared" si="1" ref="C35:Y35">SUM(C24:C34)</f>
        <v>77369591</v>
      </c>
      <c r="D35" s="33">
        <f>SUM(D24:D34)</f>
        <v>0</v>
      </c>
      <c r="E35" s="34">
        <f t="shared" si="1"/>
        <v>38728893890</v>
      </c>
      <c r="F35" s="35">
        <f t="shared" si="1"/>
        <v>39137682785</v>
      </c>
      <c r="G35" s="35">
        <f t="shared" si="1"/>
        <v>3127473423</v>
      </c>
      <c r="H35" s="35">
        <f t="shared" si="1"/>
        <v>3501509708</v>
      </c>
      <c r="I35" s="35">
        <f t="shared" si="1"/>
        <v>2533590581</v>
      </c>
      <c r="J35" s="35">
        <f t="shared" si="1"/>
        <v>9162573712</v>
      </c>
      <c r="K35" s="35">
        <f t="shared" si="1"/>
        <v>3350472158</v>
      </c>
      <c r="L35" s="35">
        <f t="shared" si="1"/>
        <v>0</v>
      </c>
      <c r="M35" s="35">
        <f t="shared" si="1"/>
        <v>2949884633</v>
      </c>
      <c r="N35" s="35">
        <f t="shared" si="1"/>
        <v>6300356791</v>
      </c>
      <c r="O35" s="35">
        <f t="shared" si="1"/>
        <v>2852576307</v>
      </c>
      <c r="P35" s="35">
        <f t="shared" si="1"/>
        <v>3783294619</v>
      </c>
      <c r="Q35" s="35">
        <f t="shared" si="1"/>
        <v>1511398752</v>
      </c>
      <c r="R35" s="35">
        <f t="shared" si="1"/>
        <v>8147269678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23610200181</v>
      </c>
      <c r="X35" s="35">
        <f t="shared" si="1"/>
        <v>29616255629</v>
      </c>
      <c r="Y35" s="35">
        <f t="shared" si="1"/>
        <v>-6006055448</v>
      </c>
      <c r="Z35" s="36">
        <f>+IF(X35&lt;&gt;0,+(Y35/X35)*100,0)</f>
        <v>-20.27959078702346</v>
      </c>
      <c r="AA35" s="33">
        <f>SUM(AA24:AA34)</f>
        <v>39137682785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-163674095</v>
      </c>
      <c r="D37" s="46">
        <f>+D21-D35</f>
        <v>0</v>
      </c>
      <c r="E37" s="47">
        <f t="shared" si="2"/>
        <v>519614592</v>
      </c>
      <c r="F37" s="48">
        <f t="shared" si="2"/>
        <v>328635225</v>
      </c>
      <c r="G37" s="48">
        <f t="shared" si="2"/>
        <v>905519593</v>
      </c>
      <c r="H37" s="48">
        <f t="shared" si="2"/>
        <v>605163920</v>
      </c>
      <c r="I37" s="48">
        <f t="shared" si="2"/>
        <v>244186126</v>
      </c>
      <c r="J37" s="48">
        <f t="shared" si="2"/>
        <v>1754869639</v>
      </c>
      <c r="K37" s="48">
        <f t="shared" si="2"/>
        <v>-949210932</v>
      </c>
      <c r="L37" s="48">
        <f t="shared" si="2"/>
        <v>0</v>
      </c>
      <c r="M37" s="48">
        <f t="shared" si="2"/>
        <v>978481388</v>
      </c>
      <c r="N37" s="48">
        <f t="shared" si="2"/>
        <v>29270456</v>
      </c>
      <c r="O37" s="48">
        <f t="shared" si="2"/>
        <v>-107627142</v>
      </c>
      <c r="P37" s="48">
        <f t="shared" si="2"/>
        <v>-1301961191</v>
      </c>
      <c r="Q37" s="48">
        <f t="shared" si="2"/>
        <v>2717896698</v>
      </c>
      <c r="R37" s="48">
        <f t="shared" si="2"/>
        <v>1308308365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3092448460</v>
      </c>
      <c r="X37" s="48">
        <f>IF(F21=F35,0,X21-X35)</f>
        <v>1425198113</v>
      </c>
      <c r="Y37" s="48">
        <f t="shared" si="2"/>
        <v>1667250347</v>
      </c>
      <c r="Z37" s="49">
        <f>+IF(X37&lt;&gt;0,+(Y37/X37)*100,0)</f>
        <v>116.98376048860233</v>
      </c>
      <c r="AA37" s="46">
        <f>+AA21-AA35</f>
        <v>328635225</v>
      </c>
    </row>
    <row r="38" spans="1:27" ht="22.5" customHeight="1">
      <c r="A38" s="50" t="s">
        <v>60</v>
      </c>
      <c r="B38" s="29"/>
      <c r="C38" s="6"/>
      <c r="D38" s="6"/>
      <c r="E38" s="7">
        <v>3494707480</v>
      </c>
      <c r="F38" s="8">
        <v>3588449047</v>
      </c>
      <c r="G38" s="8"/>
      <c r="H38" s="8"/>
      <c r="I38" s="8">
        <v>4495305</v>
      </c>
      <c r="J38" s="8">
        <v>4495305</v>
      </c>
      <c r="K38" s="8">
        <v>172248689</v>
      </c>
      <c r="L38" s="8"/>
      <c r="M38" s="8">
        <v>246147989</v>
      </c>
      <c r="N38" s="8">
        <v>418396678</v>
      </c>
      <c r="O38" s="8">
        <v>1044508</v>
      </c>
      <c r="P38" s="8">
        <v>161347855</v>
      </c>
      <c r="Q38" s="8">
        <v>18026417</v>
      </c>
      <c r="R38" s="8">
        <v>180418780</v>
      </c>
      <c r="S38" s="8"/>
      <c r="T38" s="8"/>
      <c r="U38" s="8"/>
      <c r="V38" s="8"/>
      <c r="W38" s="8">
        <v>603310763</v>
      </c>
      <c r="X38" s="8">
        <v>2507466128</v>
      </c>
      <c r="Y38" s="8">
        <v>-1904155365</v>
      </c>
      <c r="Z38" s="2">
        <v>-75.94</v>
      </c>
      <c r="AA38" s="6">
        <v>3588449047</v>
      </c>
    </row>
    <row r="39" spans="1:27" ht="57" customHeight="1">
      <c r="A39" s="50" t="s">
        <v>61</v>
      </c>
      <c r="B39" s="29"/>
      <c r="C39" s="28">
        <v>12000762</v>
      </c>
      <c r="D39" s="28"/>
      <c r="E39" s="7">
        <v>29000000</v>
      </c>
      <c r="F39" s="26">
        <v>29000000</v>
      </c>
      <c r="G39" s="26"/>
      <c r="H39" s="26">
        <v>12000762</v>
      </c>
      <c r="I39" s="26"/>
      <c r="J39" s="26">
        <v>12000762</v>
      </c>
      <c r="K39" s="26"/>
      <c r="L39" s="26"/>
      <c r="M39" s="26"/>
      <c r="N39" s="26"/>
      <c r="O39" s="26"/>
      <c r="P39" s="26">
        <v>212131</v>
      </c>
      <c r="Q39" s="26"/>
      <c r="R39" s="26">
        <v>212131</v>
      </c>
      <c r="S39" s="26"/>
      <c r="T39" s="26"/>
      <c r="U39" s="26"/>
      <c r="V39" s="26"/>
      <c r="W39" s="26">
        <v>12212893</v>
      </c>
      <c r="X39" s="26">
        <v>20377720</v>
      </c>
      <c r="Y39" s="26">
        <v>-8164827</v>
      </c>
      <c r="Z39" s="27">
        <v>-40.07</v>
      </c>
      <c r="AA39" s="28">
        <v>29000000</v>
      </c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-151673333</v>
      </c>
      <c r="D41" s="56">
        <f>SUM(D37:D40)</f>
        <v>0</v>
      </c>
      <c r="E41" s="57">
        <f t="shared" si="3"/>
        <v>4043322072</v>
      </c>
      <c r="F41" s="58">
        <f t="shared" si="3"/>
        <v>3946084272</v>
      </c>
      <c r="G41" s="58">
        <f t="shared" si="3"/>
        <v>905519593</v>
      </c>
      <c r="H41" s="58">
        <f t="shared" si="3"/>
        <v>617164682</v>
      </c>
      <c r="I41" s="58">
        <f t="shared" si="3"/>
        <v>248681431</v>
      </c>
      <c r="J41" s="58">
        <f t="shared" si="3"/>
        <v>1771365706</v>
      </c>
      <c r="K41" s="58">
        <f t="shared" si="3"/>
        <v>-776962243</v>
      </c>
      <c r="L41" s="58">
        <f t="shared" si="3"/>
        <v>0</v>
      </c>
      <c r="M41" s="58">
        <f t="shared" si="3"/>
        <v>1224629377</v>
      </c>
      <c r="N41" s="58">
        <f t="shared" si="3"/>
        <v>447667134</v>
      </c>
      <c r="O41" s="58">
        <f t="shared" si="3"/>
        <v>-106582634</v>
      </c>
      <c r="P41" s="58">
        <f t="shared" si="3"/>
        <v>-1140401205</v>
      </c>
      <c r="Q41" s="58">
        <f t="shared" si="3"/>
        <v>2735923115</v>
      </c>
      <c r="R41" s="58">
        <f t="shared" si="3"/>
        <v>1488939276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3707972116</v>
      </c>
      <c r="X41" s="58">
        <f t="shared" si="3"/>
        <v>3953041961</v>
      </c>
      <c r="Y41" s="58">
        <f t="shared" si="3"/>
        <v>-245069845</v>
      </c>
      <c r="Z41" s="59">
        <f>+IF(X41&lt;&gt;0,+(Y41/X41)*100,0)</f>
        <v>-6.199525515231433</v>
      </c>
      <c r="AA41" s="56">
        <f>SUM(AA37:AA40)</f>
        <v>3946084272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-151673333</v>
      </c>
      <c r="D43" s="64">
        <f>+D41-D42</f>
        <v>0</v>
      </c>
      <c r="E43" s="65">
        <f t="shared" si="4"/>
        <v>4043322072</v>
      </c>
      <c r="F43" s="66">
        <f t="shared" si="4"/>
        <v>3946084272</v>
      </c>
      <c r="G43" s="66">
        <f t="shared" si="4"/>
        <v>905519593</v>
      </c>
      <c r="H43" s="66">
        <f t="shared" si="4"/>
        <v>617164682</v>
      </c>
      <c r="I43" s="66">
        <f t="shared" si="4"/>
        <v>248681431</v>
      </c>
      <c r="J43" s="66">
        <f t="shared" si="4"/>
        <v>1771365706</v>
      </c>
      <c r="K43" s="66">
        <f t="shared" si="4"/>
        <v>-776962243</v>
      </c>
      <c r="L43" s="66">
        <f t="shared" si="4"/>
        <v>0</v>
      </c>
      <c r="M43" s="66">
        <f t="shared" si="4"/>
        <v>1224629377</v>
      </c>
      <c r="N43" s="66">
        <f t="shared" si="4"/>
        <v>447667134</v>
      </c>
      <c r="O43" s="66">
        <f t="shared" si="4"/>
        <v>-106582634</v>
      </c>
      <c r="P43" s="66">
        <f t="shared" si="4"/>
        <v>-1140401205</v>
      </c>
      <c r="Q43" s="66">
        <f t="shared" si="4"/>
        <v>2735923115</v>
      </c>
      <c r="R43" s="66">
        <f t="shared" si="4"/>
        <v>1488939276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3707972116</v>
      </c>
      <c r="X43" s="66">
        <f t="shared" si="4"/>
        <v>3953041961</v>
      </c>
      <c r="Y43" s="66">
        <f t="shared" si="4"/>
        <v>-245069845</v>
      </c>
      <c r="Z43" s="67">
        <f>+IF(X43&lt;&gt;0,+(Y43/X43)*100,0)</f>
        <v>-6.199525515231433</v>
      </c>
      <c r="AA43" s="64">
        <f>+AA41-AA42</f>
        <v>3946084272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-151673333</v>
      </c>
      <c r="D45" s="56">
        <f>SUM(D43:D44)</f>
        <v>0</v>
      </c>
      <c r="E45" s="57">
        <f t="shared" si="5"/>
        <v>4043322072</v>
      </c>
      <c r="F45" s="58">
        <f t="shared" si="5"/>
        <v>3946084272</v>
      </c>
      <c r="G45" s="58">
        <f t="shared" si="5"/>
        <v>905519593</v>
      </c>
      <c r="H45" s="58">
        <f t="shared" si="5"/>
        <v>617164682</v>
      </c>
      <c r="I45" s="58">
        <f t="shared" si="5"/>
        <v>248681431</v>
      </c>
      <c r="J45" s="58">
        <f t="shared" si="5"/>
        <v>1771365706</v>
      </c>
      <c r="K45" s="58">
        <f t="shared" si="5"/>
        <v>-776962243</v>
      </c>
      <c r="L45" s="58">
        <f t="shared" si="5"/>
        <v>0</v>
      </c>
      <c r="M45" s="58">
        <f t="shared" si="5"/>
        <v>1224629377</v>
      </c>
      <c r="N45" s="58">
        <f t="shared" si="5"/>
        <v>447667134</v>
      </c>
      <c r="O45" s="58">
        <f t="shared" si="5"/>
        <v>-106582634</v>
      </c>
      <c r="P45" s="58">
        <f t="shared" si="5"/>
        <v>-1140401205</v>
      </c>
      <c r="Q45" s="58">
        <f t="shared" si="5"/>
        <v>2735923115</v>
      </c>
      <c r="R45" s="58">
        <f t="shared" si="5"/>
        <v>1488939276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3707972116</v>
      </c>
      <c r="X45" s="58">
        <f t="shared" si="5"/>
        <v>3953041961</v>
      </c>
      <c r="Y45" s="58">
        <f t="shared" si="5"/>
        <v>-245069845</v>
      </c>
      <c r="Z45" s="59">
        <f>+IF(X45&lt;&gt;0,+(Y45/X45)*100,0)</f>
        <v>-6.199525515231433</v>
      </c>
      <c r="AA45" s="56">
        <f>SUM(AA43:AA44)</f>
        <v>3946084272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-151673333</v>
      </c>
      <c r="D47" s="71">
        <f>SUM(D45:D46)</f>
        <v>0</v>
      </c>
      <c r="E47" s="72">
        <f t="shared" si="6"/>
        <v>4043322072</v>
      </c>
      <c r="F47" s="73">
        <f t="shared" si="6"/>
        <v>3946084272</v>
      </c>
      <c r="G47" s="73">
        <f t="shared" si="6"/>
        <v>905519593</v>
      </c>
      <c r="H47" s="74">
        <f t="shared" si="6"/>
        <v>617164682</v>
      </c>
      <c r="I47" s="74">
        <f t="shared" si="6"/>
        <v>248681431</v>
      </c>
      <c r="J47" s="74">
        <f t="shared" si="6"/>
        <v>1771365706</v>
      </c>
      <c r="K47" s="74">
        <f t="shared" si="6"/>
        <v>-776962243</v>
      </c>
      <c r="L47" s="74">
        <f t="shared" si="6"/>
        <v>0</v>
      </c>
      <c r="M47" s="73">
        <f t="shared" si="6"/>
        <v>1224629377</v>
      </c>
      <c r="N47" s="73">
        <f t="shared" si="6"/>
        <v>447667134</v>
      </c>
      <c r="O47" s="74">
        <f t="shared" si="6"/>
        <v>-106582634</v>
      </c>
      <c r="P47" s="74">
        <f t="shared" si="6"/>
        <v>-1140401205</v>
      </c>
      <c r="Q47" s="74">
        <f t="shared" si="6"/>
        <v>2735923115</v>
      </c>
      <c r="R47" s="74">
        <f t="shared" si="6"/>
        <v>1488939276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3707972116</v>
      </c>
      <c r="X47" s="74">
        <f t="shared" si="6"/>
        <v>3953041961</v>
      </c>
      <c r="Y47" s="74">
        <f t="shared" si="6"/>
        <v>-245069845</v>
      </c>
      <c r="Z47" s="75">
        <f>+IF(X47&lt;&gt;0,+(Y47/X47)*100,0)</f>
        <v>-6.199525515231433</v>
      </c>
      <c r="AA47" s="76">
        <f>SUM(AA45:AA46)</f>
        <v>3946084272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78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9542010643</v>
      </c>
      <c r="D5" s="6"/>
      <c r="E5" s="7">
        <v>9916684794</v>
      </c>
      <c r="F5" s="8">
        <v>9950180097</v>
      </c>
      <c r="G5" s="8">
        <v>763885388</v>
      </c>
      <c r="H5" s="8">
        <v>918249100</v>
      </c>
      <c r="I5" s="8">
        <v>798495057</v>
      </c>
      <c r="J5" s="8">
        <v>2480629545</v>
      </c>
      <c r="K5" s="8">
        <v>856356741</v>
      </c>
      <c r="L5" s="8">
        <v>858004328</v>
      </c>
      <c r="M5" s="8">
        <v>828049934</v>
      </c>
      <c r="N5" s="8">
        <v>2542411003</v>
      </c>
      <c r="O5" s="8">
        <v>888720411</v>
      </c>
      <c r="P5" s="8">
        <v>821834141</v>
      </c>
      <c r="Q5" s="8">
        <v>763726298</v>
      </c>
      <c r="R5" s="8">
        <v>2474280850</v>
      </c>
      <c r="S5" s="8"/>
      <c r="T5" s="8"/>
      <c r="U5" s="8"/>
      <c r="V5" s="8"/>
      <c r="W5" s="8">
        <v>7497321398</v>
      </c>
      <c r="X5" s="8">
        <v>7480131354</v>
      </c>
      <c r="Y5" s="8">
        <v>17190044</v>
      </c>
      <c r="Z5" s="2">
        <v>0.23</v>
      </c>
      <c r="AA5" s="6">
        <v>9950180097</v>
      </c>
    </row>
    <row r="6" spans="1:27" ht="13.5">
      <c r="A6" s="23" t="s">
        <v>32</v>
      </c>
      <c r="B6" s="24"/>
      <c r="C6" s="6">
        <v>13061833252</v>
      </c>
      <c r="D6" s="6"/>
      <c r="E6" s="7">
        <v>13623146472</v>
      </c>
      <c r="F6" s="8">
        <v>14368247935</v>
      </c>
      <c r="G6" s="8">
        <v>1304168367</v>
      </c>
      <c r="H6" s="8">
        <v>1378411994</v>
      </c>
      <c r="I6" s="8">
        <v>1224594011</v>
      </c>
      <c r="J6" s="8">
        <v>3907174372</v>
      </c>
      <c r="K6" s="8">
        <v>1263625966</v>
      </c>
      <c r="L6" s="8">
        <v>1207528270</v>
      </c>
      <c r="M6" s="8">
        <v>1061558230</v>
      </c>
      <c r="N6" s="8">
        <v>3532712466</v>
      </c>
      <c r="O6" s="8">
        <v>1232978689</v>
      </c>
      <c r="P6" s="8">
        <v>1032877874</v>
      </c>
      <c r="Q6" s="8">
        <v>1273168743</v>
      </c>
      <c r="R6" s="8">
        <v>3539025306</v>
      </c>
      <c r="S6" s="8"/>
      <c r="T6" s="8"/>
      <c r="U6" s="8"/>
      <c r="V6" s="8"/>
      <c r="W6" s="8">
        <v>10978912144</v>
      </c>
      <c r="X6" s="8">
        <v>10807197728</v>
      </c>
      <c r="Y6" s="8">
        <v>171714416</v>
      </c>
      <c r="Z6" s="2">
        <v>1.59</v>
      </c>
      <c r="AA6" s="6">
        <v>14368247935</v>
      </c>
    </row>
    <row r="7" spans="1:27" ht="13.5">
      <c r="A7" s="25" t="s">
        <v>33</v>
      </c>
      <c r="B7" s="24"/>
      <c r="C7" s="6">
        <v>3127642446</v>
      </c>
      <c r="D7" s="6"/>
      <c r="E7" s="7">
        <v>3212017281</v>
      </c>
      <c r="F7" s="8">
        <v>2969773056</v>
      </c>
      <c r="G7" s="8">
        <v>208179376</v>
      </c>
      <c r="H7" s="8">
        <v>238540077</v>
      </c>
      <c r="I7" s="8">
        <v>220035002</v>
      </c>
      <c r="J7" s="8">
        <v>666754455</v>
      </c>
      <c r="K7" s="8">
        <v>226253449</v>
      </c>
      <c r="L7" s="8">
        <v>254499449</v>
      </c>
      <c r="M7" s="8">
        <v>251566737</v>
      </c>
      <c r="N7" s="8">
        <v>732319635</v>
      </c>
      <c r="O7" s="8">
        <v>284613728</v>
      </c>
      <c r="P7" s="8">
        <v>295891651</v>
      </c>
      <c r="Q7" s="8">
        <v>286921009</v>
      </c>
      <c r="R7" s="8">
        <v>867426388</v>
      </c>
      <c r="S7" s="8"/>
      <c r="T7" s="8"/>
      <c r="U7" s="8"/>
      <c r="V7" s="8"/>
      <c r="W7" s="8">
        <v>2266500478</v>
      </c>
      <c r="X7" s="8">
        <v>2244072399</v>
      </c>
      <c r="Y7" s="8">
        <v>22428079</v>
      </c>
      <c r="Z7" s="2">
        <v>1</v>
      </c>
      <c r="AA7" s="6">
        <v>2969773056</v>
      </c>
    </row>
    <row r="8" spans="1:27" ht="13.5">
      <c r="A8" s="25" t="s">
        <v>34</v>
      </c>
      <c r="B8" s="24"/>
      <c r="C8" s="6">
        <v>1600850587</v>
      </c>
      <c r="D8" s="6"/>
      <c r="E8" s="7">
        <v>1568598781</v>
      </c>
      <c r="F8" s="8">
        <v>1482072122</v>
      </c>
      <c r="G8" s="8">
        <v>103845475</v>
      </c>
      <c r="H8" s="8">
        <v>126126461</v>
      </c>
      <c r="I8" s="8">
        <v>110666156</v>
      </c>
      <c r="J8" s="8">
        <v>340638092</v>
      </c>
      <c r="K8" s="8">
        <v>109919417</v>
      </c>
      <c r="L8" s="8">
        <v>141367944</v>
      </c>
      <c r="M8" s="8">
        <v>126179225</v>
      </c>
      <c r="N8" s="8">
        <v>377466586</v>
      </c>
      <c r="O8" s="8">
        <v>139162308</v>
      </c>
      <c r="P8" s="8">
        <v>154247603</v>
      </c>
      <c r="Q8" s="8">
        <v>148692776</v>
      </c>
      <c r="R8" s="8">
        <v>442102687</v>
      </c>
      <c r="S8" s="8"/>
      <c r="T8" s="8"/>
      <c r="U8" s="8"/>
      <c r="V8" s="8"/>
      <c r="W8" s="8">
        <v>1160207365</v>
      </c>
      <c r="X8" s="8">
        <v>1116900777</v>
      </c>
      <c r="Y8" s="8">
        <v>43306588</v>
      </c>
      <c r="Z8" s="2">
        <v>3.88</v>
      </c>
      <c r="AA8" s="6">
        <v>1482072122</v>
      </c>
    </row>
    <row r="9" spans="1:27" ht="13.5">
      <c r="A9" s="25" t="s">
        <v>35</v>
      </c>
      <c r="B9" s="24"/>
      <c r="C9" s="6">
        <v>1138907165</v>
      </c>
      <c r="D9" s="6"/>
      <c r="E9" s="7">
        <v>1286432984</v>
      </c>
      <c r="F9" s="8">
        <v>1236834329</v>
      </c>
      <c r="G9" s="8">
        <v>110301180</v>
      </c>
      <c r="H9" s="8">
        <v>105181126</v>
      </c>
      <c r="I9" s="8">
        <v>106419700</v>
      </c>
      <c r="J9" s="8">
        <v>321902006</v>
      </c>
      <c r="K9" s="8">
        <v>110406653</v>
      </c>
      <c r="L9" s="8">
        <v>107468628</v>
      </c>
      <c r="M9" s="8">
        <v>104111666</v>
      </c>
      <c r="N9" s="8">
        <v>321986947</v>
      </c>
      <c r="O9" s="8">
        <v>108635600</v>
      </c>
      <c r="P9" s="8">
        <v>106079077</v>
      </c>
      <c r="Q9" s="8">
        <v>106955867</v>
      </c>
      <c r="R9" s="8">
        <v>321670544</v>
      </c>
      <c r="S9" s="8"/>
      <c r="T9" s="8"/>
      <c r="U9" s="8"/>
      <c r="V9" s="8"/>
      <c r="W9" s="8">
        <v>965559497</v>
      </c>
      <c r="X9" s="8">
        <v>918365750</v>
      </c>
      <c r="Y9" s="8">
        <v>47193747</v>
      </c>
      <c r="Z9" s="2">
        <v>5.14</v>
      </c>
      <c r="AA9" s="6">
        <v>1236834329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545869041</v>
      </c>
      <c r="D11" s="6"/>
      <c r="E11" s="7">
        <v>459882291</v>
      </c>
      <c r="F11" s="8">
        <v>474500697</v>
      </c>
      <c r="G11" s="8">
        <v>35568631</v>
      </c>
      <c r="H11" s="8">
        <v>36103214</v>
      </c>
      <c r="I11" s="8">
        <v>42184397</v>
      </c>
      <c r="J11" s="8">
        <v>113856242</v>
      </c>
      <c r="K11" s="8">
        <v>21085652</v>
      </c>
      <c r="L11" s="8">
        <v>37499790</v>
      </c>
      <c r="M11" s="8">
        <v>35376070</v>
      </c>
      <c r="N11" s="8">
        <v>93961512</v>
      </c>
      <c r="O11" s="8">
        <v>37364077</v>
      </c>
      <c r="P11" s="8">
        <v>42774786</v>
      </c>
      <c r="Q11" s="8">
        <v>30755874</v>
      </c>
      <c r="R11" s="8">
        <v>110894737</v>
      </c>
      <c r="S11" s="8"/>
      <c r="T11" s="8"/>
      <c r="U11" s="8"/>
      <c r="V11" s="8"/>
      <c r="W11" s="8">
        <v>318712491</v>
      </c>
      <c r="X11" s="8">
        <v>340019182</v>
      </c>
      <c r="Y11" s="8">
        <v>-21306691</v>
      </c>
      <c r="Z11" s="2">
        <v>-6.27</v>
      </c>
      <c r="AA11" s="6">
        <v>474500697</v>
      </c>
    </row>
    <row r="12" spans="1:27" ht="13.5">
      <c r="A12" s="25" t="s">
        <v>37</v>
      </c>
      <c r="B12" s="29"/>
      <c r="C12" s="6">
        <v>1136550270</v>
      </c>
      <c r="D12" s="6"/>
      <c r="E12" s="7">
        <v>919395420</v>
      </c>
      <c r="F12" s="8">
        <v>924223192</v>
      </c>
      <c r="G12" s="8">
        <v>109677906</v>
      </c>
      <c r="H12" s="8">
        <v>105548913</v>
      </c>
      <c r="I12" s="8">
        <v>101926746</v>
      </c>
      <c r="J12" s="8">
        <v>317153565</v>
      </c>
      <c r="K12" s="8">
        <v>105782745</v>
      </c>
      <c r="L12" s="8">
        <v>80990762</v>
      </c>
      <c r="M12" s="8">
        <v>93996813</v>
      </c>
      <c r="N12" s="8">
        <v>280770320</v>
      </c>
      <c r="O12" s="8">
        <v>161004599</v>
      </c>
      <c r="P12" s="8">
        <v>106438485</v>
      </c>
      <c r="Q12" s="8">
        <v>94948473</v>
      </c>
      <c r="R12" s="8">
        <v>362391557</v>
      </c>
      <c r="S12" s="8"/>
      <c r="T12" s="8"/>
      <c r="U12" s="8"/>
      <c r="V12" s="8"/>
      <c r="W12" s="8">
        <v>960315442</v>
      </c>
      <c r="X12" s="8">
        <v>812825462</v>
      </c>
      <c r="Y12" s="8">
        <v>147489980</v>
      </c>
      <c r="Z12" s="2">
        <v>18.15</v>
      </c>
      <c r="AA12" s="6">
        <v>924223192</v>
      </c>
    </row>
    <row r="13" spans="1:27" ht="13.5">
      <c r="A13" s="23" t="s">
        <v>38</v>
      </c>
      <c r="B13" s="29"/>
      <c r="C13" s="6">
        <v>361403260</v>
      </c>
      <c r="D13" s="6"/>
      <c r="E13" s="7">
        <v>393713604</v>
      </c>
      <c r="F13" s="8">
        <v>405710434</v>
      </c>
      <c r="G13" s="8">
        <v>27055383</v>
      </c>
      <c r="H13" s="8">
        <v>36882608</v>
      </c>
      <c r="I13" s="8">
        <v>34034915</v>
      </c>
      <c r="J13" s="8">
        <v>97972906</v>
      </c>
      <c r="K13" s="8">
        <v>28222472</v>
      </c>
      <c r="L13" s="8">
        <v>31851229</v>
      </c>
      <c r="M13" s="8">
        <v>33126846</v>
      </c>
      <c r="N13" s="8">
        <v>93200547</v>
      </c>
      <c r="O13" s="8">
        <v>35080426</v>
      </c>
      <c r="P13" s="8">
        <v>33095914</v>
      </c>
      <c r="Q13" s="8">
        <v>37468359</v>
      </c>
      <c r="R13" s="8">
        <v>105644699</v>
      </c>
      <c r="S13" s="8"/>
      <c r="T13" s="8"/>
      <c r="U13" s="8"/>
      <c r="V13" s="8"/>
      <c r="W13" s="8">
        <v>296818152</v>
      </c>
      <c r="X13" s="8">
        <v>305159435</v>
      </c>
      <c r="Y13" s="8">
        <v>-8341283</v>
      </c>
      <c r="Z13" s="2">
        <v>-2.73</v>
      </c>
      <c r="AA13" s="6">
        <v>405710434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1485756618</v>
      </c>
      <c r="D15" s="6"/>
      <c r="E15" s="7">
        <v>1185452631</v>
      </c>
      <c r="F15" s="8">
        <v>1142748075</v>
      </c>
      <c r="G15" s="8">
        <v>81139003</v>
      </c>
      <c r="H15" s="8">
        <v>144833483</v>
      </c>
      <c r="I15" s="8">
        <v>141758636</v>
      </c>
      <c r="J15" s="8">
        <v>367731122</v>
      </c>
      <c r="K15" s="8">
        <v>171093565</v>
      </c>
      <c r="L15" s="8">
        <v>173251399</v>
      </c>
      <c r="M15" s="8">
        <v>143591097</v>
      </c>
      <c r="N15" s="8">
        <v>487936061</v>
      </c>
      <c r="O15" s="8">
        <v>183951031</v>
      </c>
      <c r="P15" s="8">
        <v>149624659</v>
      </c>
      <c r="Q15" s="8">
        <v>124124333</v>
      </c>
      <c r="R15" s="8">
        <v>457700023</v>
      </c>
      <c r="S15" s="8"/>
      <c r="T15" s="8"/>
      <c r="U15" s="8"/>
      <c r="V15" s="8"/>
      <c r="W15" s="8">
        <v>1313367206</v>
      </c>
      <c r="X15" s="8">
        <v>960030728</v>
      </c>
      <c r="Y15" s="8">
        <v>353336478</v>
      </c>
      <c r="Z15" s="2">
        <v>36.8</v>
      </c>
      <c r="AA15" s="6">
        <v>1142748075</v>
      </c>
    </row>
    <row r="16" spans="1:27" ht="13.5">
      <c r="A16" s="23" t="s">
        <v>41</v>
      </c>
      <c r="B16" s="29"/>
      <c r="C16" s="6">
        <v>64881365</v>
      </c>
      <c r="D16" s="6"/>
      <c r="E16" s="7">
        <v>82218502</v>
      </c>
      <c r="F16" s="8">
        <v>79695775</v>
      </c>
      <c r="G16" s="8">
        <v>4227421</v>
      </c>
      <c r="H16" s="8">
        <v>5346662</v>
      </c>
      <c r="I16" s="8">
        <v>7150559</v>
      </c>
      <c r="J16" s="8">
        <v>16724642</v>
      </c>
      <c r="K16" s="8">
        <v>5273205</v>
      </c>
      <c r="L16" s="8">
        <v>5549252</v>
      </c>
      <c r="M16" s="8">
        <v>2357279</v>
      </c>
      <c r="N16" s="8">
        <v>13179736</v>
      </c>
      <c r="O16" s="8">
        <v>4417438</v>
      </c>
      <c r="P16" s="8">
        <v>4538731</v>
      </c>
      <c r="Q16" s="8">
        <v>4923689</v>
      </c>
      <c r="R16" s="8">
        <v>13879858</v>
      </c>
      <c r="S16" s="8"/>
      <c r="T16" s="8"/>
      <c r="U16" s="8"/>
      <c r="V16" s="8"/>
      <c r="W16" s="8">
        <v>43784236</v>
      </c>
      <c r="X16" s="8">
        <v>46596555</v>
      </c>
      <c r="Y16" s="8">
        <v>-2812319</v>
      </c>
      <c r="Z16" s="2">
        <v>-6.04</v>
      </c>
      <c r="AA16" s="6">
        <v>79695775</v>
      </c>
    </row>
    <row r="17" spans="1:27" ht="13.5">
      <c r="A17" s="23" t="s">
        <v>42</v>
      </c>
      <c r="B17" s="29"/>
      <c r="C17" s="6">
        <v>229879168</v>
      </c>
      <c r="D17" s="6"/>
      <c r="E17" s="7">
        <v>217671931</v>
      </c>
      <c r="F17" s="8">
        <v>219336442</v>
      </c>
      <c r="G17" s="8">
        <v>15114251</v>
      </c>
      <c r="H17" s="8">
        <v>21962836</v>
      </c>
      <c r="I17" s="8">
        <v>19558503</v>
      </c>
      <c r="J17" s="8">
        <v>56635590</v>
      </c>
      <c r="K17" s="8">
        <v>24824406</v>
      </c>
      <c r="L17" s="8">
        <v>20943619</v>
      </c>
      <c r="M17" s="8">
        <v>16434364</v>
      </c>
      <c r="N17" s="8">
        <v>62202389</v>
      </c>
      <c r="O17" s="8">
        <v>25147630</v>
      </c>
      <c r="P17" s="8">
        <v>19220918</v>
      </c>
      <c r="Q17" s="8">
        <v>20014766</v>
      </c>
      <c r="R17" s="8">
        <v>64383314</v>
      </c>
      <c r="S17" s="8"/>
      <c r="T17" s="8"/>
      <c r="U17" s="8"/>
      <c r="V17" s="8"/>
      <c r="W17" s="8">
        <v>183221293</v>
      </c>
      <c r="X17" s="8">
        <v>160091595</v>
      </c>
      <c r="Y17" s="8">
        <v>23129698</v>
      </c>
      <c r="Z17" s="2">
        <v>14.45</v>
      </c>
      <c r="AA17" s="6">
        <v>219336442</v>
      </c>
    </row>
    <row r="18" spans="1:27" ht="13.5">
      <c r="A18" s="23" t="s">
        <v>43</v>
      </c>
      <c r="B18" s="29"/>
      <c r="C18" s="6">
        <v>4487357114</v>
      </c>
      <c r="D18" s="6"/>
      <c r="E18" s="7">
        <v>4806082214</v>
      </c>
      <c r="F18" s="8">
        <v>5151946278</v>
      </c>
      <c r="G18" s="8">
        <v>1239556349</v>
      </c>
      <c r="H18" s="8">
        <v>95261561</v>
      </c>
      <c r="I18" s="8">
        <v>148332217</v>
      </c>
      <c r="J18" s="8">
        <v>1483150127</v>
      </c>
      <c r="K18" s="8">
        <v>168091362</v>
      </c>
      <c r="L18" s="8">
        <v>159318316</v>
      </c>
      <c r="M18" s="8">
        <v>1089697207</v>
      </c>
      <c r="N18" s="8">
        <v>1417106885</v>
      </c>
      <c r="O18" s="8">
        <v>116935124</v>
      </c>
      <c r="P18" s="8">
        <v>226083963</v>
      </c>
      <c r="Q18" s="8">
        <v>908135490</v>
      </c>
      <c r="R18" s="8">
        <v>1251154577</v>
      </c>
      <c r="S18" s="8"/>
      <c r="T18" s="8"/>
      <c r="U18" s="8"/>
      <c r="V18" s="8"/>
      <c r="W18" s="8">
        <v>4151411589</v>
      </c>
      <c r="X18" s="8">
        <v>4136204953</v>
      </c>
      <c r="Y18" s="8">
        <v>15206636</v>
      </c>
      <c r="Z18" s="2">
        <v>0.37</v>
      </c>
      <c r="AA18" s="6">
        <v>5151946278</v>
      </c>
    </row>
    <row r="19" spans="1:27" ht="13.5">
      <c r="A19" s="23" t="s">
        <v>44</v>
      </c>
      <c r="B19" s="29"/>
      <c r="C19" s="6">
        <v>3339324107</v>
      </c>
      <c r="D19" s="6"/>
      <c r="E19" s="7">
        <v>3379512989</v>
      </c>
      <c r="F19" s="26">
        <v>3391125293</v>
      </c>
      <c r="G19" s="26">
        <v>54324768</v>
      </c>
      <c r="H19" s="26">
        <v>920346740</v>
      </c>
      <c r="I19" s="26">
        <v>124973144</v>
      </c>
      <c r="J19" s="26">
        <v>1099644652</v>
      </c>
      <c r="K19" s="26">
        <v>77251751</v>
      </c>
      <c r="L19" s="26">
        <v>27410300</v>
      </c>
      <c r="M19" s="26">
        <v>899759067</v>
      </c>
      <c r="N19" s="26">
        <v>1004421118</v>
      </c>
      <c r="O19" s="26">
        <v>48882869</v>
      </c>
      <c r="P19" s="26">
        <v>61946114</v>
      </c>
      <c r="Q19" s="26">
        <v>918405800</v>
      </c>
      <c r="R19" s="26">
        <v>1029234783</v>
      </c>
      <c r="S19" s="26"/>
      <c r="T19" s="26"/>
      <c r="U19" s="26"/>
      <c r="V19" s="26"/>
      <c r="W19" s="26">
        <v>3133300553</v>
      </c>
      <c r="X19" s="26">
        <v>3147264265</v>
      </c>
      <c r="Y19" s="26">
        <v>-13963712</v>
      </c>
      <c r="Z19" s="27">
        <v>-0.44</v>
      </c>
      <c r="AA19" s="28">
        <v>3391125293</v>
      </c>
    </row>
    <row r="20" spans="1:27" ht="13.5">
      <c r="A20" s="23" t="s">
        <v>45</v>
      </c>
      <c r="B20" s="29"/>
      <c r="C20" s="6">
        <v>153282519</v>
      </c>
      <c r="D20" s="6"/>
      <c r="E20" s="7">
        <v>43732500</v>
      </c>
      <c r="F20" s="8">
        <v>47504760</v>
      </c>
      <c r="G20" s="8">
        <v>73</v>
      </c>
      <c r="H20" s="8">
        <v>438116</v>
      </c>
      <c r="I20" s="30">
        <v>2213391</v>
      </c>
      <c r="J20" s="8">
        <v>2651580</v>
      </c>
      <c r="K20" s="8">
        <v>17166567</v>
      </c>
      <c r="L20" s="8">
        <v>123756</v>
      </c>
      <c r="M20" s="8">
        <v>14964584</v>
      </c>
      <c r="N20" s="8">
        <v>32254907</v>
      </c>
      <c r="O20" s="8">
        <v>109348</v>
      </c>
      <c r="P20" s="30">
        <v>-4506566</v>
      </c>
      <c r="Q20" s="8">
        <v>12047194</v>
      </c>
      <c r="R20" s="8">
        <v>7649976</v>
      </c>
      <c r="S20" s="8"/>
      <c r="T20" s="8"/>
      <c r="U20" s="8"/>
      <c r="V20" s="8"/>
      <c r="W20" s="30">
        <v>42556463</v>
      </c>
      <c r="X20" s="8">
        <v>33888222</v>
      </c>
      <c r="Y20" s="8">
        <v>8668241</v>
      </c>
      <c r="Z20" s="2">
        <v>25.58</v>
      </c>
      <c r="AA20" s="6">
        <v>47504760</v>
      </c>
    </row>
    <row r="21" spans="1:27" ht="24.75" customHeight="1">
      <c r="A21" s="31" t="s">
        <v>46</v>
      </c>
      <c r="B21" s="32"/>
      <c r="C21" s="33">
        <f aca="true" t="shared" si="0" ref="C21:Y21">SUM(C5:C20)</f>
        <v>40275547555</v>
      </c>
      <c r="D21" s="33">
        <f t="shared" si="0"/>
        <v>0</v>
      </c>
      <c r="E21" s="34">
        <f t="shared" si="0"/>
        <v>41094542394</v>
      </c>
      <c r="F21" s="35">
        <f t="shared" si="0"/>
        <v>41843898485</v>
      </c>
      <c r="G21" s="35">
        <f t="shared" si="0"/>
        <v>4057043571</v>
      </c>
      <c r="H21" s="35">
        <f t="shared" si="0"/>
        <v>4133232891</v>
      </c>
      <c r="I21" s="35">
        <f t="shared" si="0"/>
        <v>3082342434</v>
      </c>
      <c r="J21" s="35">
        <f t="shared" si="0"/>
        <v>11272618896</v>
      </c>
      <c r="K21" s="35">
        <f t="shared" si="0"/>
        <v>3185353951</v>
      </c>
      <c r="L21" s="35">
        <f t="shared" si="0"/>
        <v>3105807042</v>
      </c>
      <c r="M21" s="35">
        <f t="shared" si="0"/>
        <v>4700769119</v>
      </c>
      <c r="N21" s="35">
        <f t="shared" si="0"/>
        <v>10991930112</v>
      </c>
      <c r="O21" s="35">
        <f t="shared" si="0"/>
        <v>3267003278</v>
      </c>
      <c r="P21" s="35">
        <f t="shared" si="0"/>
        <v>3050147350</v>
      </c>
      <c r="Q21" s="35">
        <f t="shared" si="0"/>
        <v>4730288671</v>
      </c>
      <c r="R21" s="35">
        <f t="shared" si="0"/>
        <v>11047439299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33311988307</v>
      </c>
      <c r="X21" s="35">
        <f t="shared" si="0"/>
        <v>32508748405</v>
      </c>
      <c r="Y21" s="35">
        <f t="shared" si="0"/>
        <v>803239902</v>
      </c>
      <c r="Z21" s="36">
        <f>+IF(X21&lt;&gt;0,+(Y21/X21)*100,0)</f>
        <v>2.4708422852614587</v>
      </c>
      <c r="AA21" s="33">
        <f>SUM(AA5:AA20)</f>
        <v>41843898485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12413817648</v>
      </c>
      <c r="D24" s="6"/>
      <c r="E24" s="7">
        <v>13908777362</v>
      </c>
      <c r="F24" s="8">
        <v>14111267857</v>
      </c>
      <c r="G24" s="8">
        <v>916336256</v>
      </c>
      <c r="H24" s="8">
        <v>972507812</v>
      </c>
      <c r="I24" s="8">
        <v>1004107691</v>
      </c>
      <c r="J24" s="8">
        <v>2892951759</v>
      </c>
      <c r="K24" s="8">
        <v>1007727392</v>
      </c>
      <c r="L24" s="8">
        <v>1568059810</v>
      </c>
      <c r="M24" s="8">
        <v>1026367005</v>
      </c>
      <c r="N24" s="8">
        <v>3602154207</v>
      </c>
      <c r="O24" s="8">
        <v>1051498976</v>
      </c>
      <c r="P24" s="8">
        <v>1073183699</v>
      </c>
      <c r="Q24" s="8">
        <v>1065092268</v>
      </c>
      <c r="R24" s="8">
        <v>3189774943</v>
      </c>
      <c r="S24" s="8"/>
      <c r="T24" s="8"/>
      <c r="U24" s="8"/>
      <c r="V24" s="8"/>
      <c r="W24" s="8">
        <v>9684880909</v>
      </c>
      <c r="X24" s="8">
        <v>10324215264</v>
      </c>
      <c r="Y24" s="8">
        <v>-639334355</v>
      </c>
      <c r="Z24" s="2">
        <v>-6.19</v>
      </c>
      <c r="AA24" s="6">
        <v>14111267857</v>
      </c>
    </row>
    <row r="25" spans="1:27" ht="13.5">
      <c r="A25" s="25" t="s">
        <v>49</v>
      </c>
      <c r="B25" s="24"/>
      <c r="C25" s="6">
        <v>161296697</v>
      </c>
      <c r="D25" s="6"/>
      <c r="E25" s="7">
        <v>179818080</v>
      </c>
      <c r="F25" s="8">
        <v>179818080</v>
      </c>
      <c r="G25" s="8">
        <v>13368024</v>
      </c>
      <c r="H25" s="8">
        <v>13547931</v>
      </c>
      <c r="I25" s="8">
        <v>13480281</v>
      </c>
      <c r="J25" s="8">
        <v>40396236</v>
      </c>
      <c r="K25" s="8">
        <v>13607097</v>
      </c>
      <c r="L25" s="8">
        <v>13594908</v>
      </c>
      <c r="M25" s="8">
        <v>13670171</v>
      </c>
      <c r="N25" s="8">
        <v>40872176</v>
      </c>
      <c r="O25" s="8">
        <v>13163778</v>
      </c>
      <c r="P25" s="8">
        <v>13532083</v>
      </c>
      <c r="Q25" s="8">
        <v>13574572</v>
      </c>
      <c r="R25" s="8">
        <v>40270433</v>
      </c>
      <c r="S25" s="8"/>
      <c r="T25" s="8"/>
      <c r="U25" s="8"/>
      <c r="V25" s="8"/>
      <c r="W25" s="8">
        <v>121538845</v>
      </c>
      <c r="X25" s="8">
        <v>128665047</v>
      </c>
      <c r="Y25" s="8">
        <v>-7126202</v>
      </c>
      <c r="Z25" s="2">
        <v>-5.54</v>
      </c>
      <c r="AA25" s="6">
        <v>179818080</v>
      </c>
    </row>
    <row r="26" spans="1:27" ht="13.5">
      <c r="A26" s="25" t="s">
        <v>50</v>
      </c>
      <c r="B26" s="24"/>
      <c r="C26" s="6">
        <v>1583361291</v>
      </c>
      <c r="D26" s="6"/>
      <c r="E26" s="7">
        <v>2341928374</v>
      </c>
      <c r="F26" s="8">
        <v>2213243742</v>
      </c>
      <c r="G26" s="8">
        <v>189583172</v>
      </c>
      <c r="H26" s="8">
        <v>190382993</v>
      </c>
      <c r="I26" s="8">
        <v>197067766</v>
      </c>
      <c r="J26" s="8">
        <v>577033931</v>
      </c>
      <c r="K26" s="8">
        <v>191530843</v>
      </c>
      <c r="L26" s="8">
        <v>197978458</v>
      </c>
      <c r="M26" s="8">
        <v>209399852</v>
      </c>
      <c r="N26" s="8">
        <v>598909153</v>
      </c>
      <c r="O26" s="8">
        <v>96653709</v>
      </c>
      <c r="P26" s="8">
        <v>187829351</v>
      </c>
      <c r="Q26" s="8">
        <v>189415229</v>
      </c>
      <c r="R26" s="8">
        <v>473898289</v>
      </c>
      <c r="S26" s="8"/>
      <c r="T26" s="8"/>
      <c r="U26" s="8"/>
      <c r="V26" s="8"/>
      <c r="W26" s="8">
        <v>1649841373</v>
      </c>
      <c r="X26" s="8">
        <v>1557893331</v>
      </c>
      <c r="Y26" s="8">
        <v>91948042</v>
      </c>
      <c r="Z26" s="2">
        <v>5.9</v>
      </c>
      <c r="AA26" s="6">
        <v>2213243742</v>
      </c>
    </row>
    <row r="27" spans="1:27" ht="13.5">
      <c r="A27" s="25" t="s">
        <v>51</v>
      </c>
      <c r="B27" s="24"/>
      <c r="C27" s="6">
        <v>2886134631</v>
      </c>
      <c r="D27" s="6"/>
      <c r="E27" s="7">
        <v>3065249821</v>
      </c>
      <c r="F27" s="8">
        <v>3097076395</v>
      </c>
      <c r="G27" s="8">
        <v>247375659</v>
      </c>
      <c r="H27" s="8">
        <v>246103922</v>
      </c>
      <c r="I27" s="8">
        <v>246634308</v>
      </c>
      <c r="J27" s="8">
        <v>740113889</v>
      </c>
      <c r="K27" s="8">
        <v>249436439</v>
      </c>
      <c r="L27" s="8">
        <v>247457501</v>
      </c>
      <c r="M27" s="8">
        <v>248107143</v>
      </c>
      <c r="N27" s="8">
        <v>745001083</v>
      </c>
      <c r="O27" s="8">
        <v>248658707</v>
      </c>
      <c r="P27" s="8">
        <v>250507640</v>
      </c>
      <c r="Q27" s="8">
        <v>249762360</v>
      </c>
      <c r="R27" s="8">
        <v>748928707</v>
      </c>
      <c r="S27" s="8"/>
      <c r="T27" s="8"/>
      <c r="U27" s="8"/>
      <c r="V27" s="8"/>
      <c r="W27" s="8">
        <v>2234043679</v>
      </c>
      <c r="X27" s="8">
        <v>2271350834</v>
      </c>
      <c r="Y27" s="8">
        <v>-37307155</v>
      </c>
      <c r="Z27" s="2">
        <v>-1.64</v>
      </c>
      <c r="AA27" s="6">
        <v>3097076395</v>
      </c>
    </row>
    <row r="28" spans="1:27" ht="13.5">
      <c r="A28" s="25" t="s">
        <v>52</v>
      </c>
      <c r="B28" s="24"/>
      <c r="C28" s="6">
        <v>788634577</v>
      </c>
      <c r="D28" s="6"/>
      <c r="E28" s="7">
        <v>790755887</v>
      </c>
      <c r="F28" s="8">
        <v>800815730</v>
      </c>
      <c r="G28" s="8">
        <v>63409957</v>
      </c>
      <c r="H28" s="8">
        <v>63669067</v>
      </c>
      <c r="I28" s="8">
        <v>63423805</v>
      </c>
      <c r="J28" s="8">
        <v>190502829</v>
      </c>
      <c r="K28" s="8">
        <v>63424732</v>
      </c>
      <c r="L28" s="8">
        <v>66138241</v>
      </c>
      <c r="M28" s="8">
        <v>63425625</v>
      </c>
      <c r="N28" s="8">
        <v>192988598</v>
      </c>
      <c r="O28" s="8">
        <v>63428822</v>
      </c>
      <c r="P28" s="8">
        <v>63452014</v>
      </c>
      <c r="Q28" s="8">
        <v>63420630</v>
      </c>
      <c r="R28" s="8">
        <v>190301466</v>
      </c>
      <c r="S28" s="8"/>
      <c r="T28" s="8"/>
      <c r="U28" s="8"/>
      <c r="V28" s="8"/>
      <c r="W28" s="8">
        <v>573792893</v>
      </c>
      <c r="X28" s="8">
        <v>578201168</v>
      </c>
      <c r="Y28" s="8">
        <v>-4408275</v>
      </c>
      <c r="Z28" s="2">
        <v>-0.76</v>
      </c>
      <c r="AA28" s="6">
        <v>800815730</v>
      </c>
    </row>
    <row r="29" spans="1:27" ht="13.5">
      <c r="A29" s="25" t="s">
        <v>53</v>
      </c>
      <c r="B29" s="24"/>
      <c r="C29" s="6">
        <v>8632303078</v>
      </c>
      <c r="D29" s="6"/>
      <c r="E29" s="7">
        <v>10092600972</v>
      </c>
      <c r="F29" s="8">
        <v>10069094112</v>
      </c>
      <c r="G29" s="8">
        <v>56649011</v>
      </c>
      <c r="H29" s="8">
        <v>1261427028</v>
      </c>
      <c r="I29" s="8">
        <v>1207722961</v>
      </c>
      <c r="J29" s="8">
        <v>2525799000</v>
      </c>
      <c r="K29" s="8">
        <v>716333881</v>
      </c>
      <c r="L29" s="8">
        <v>748048217</v>
      </c>
      <c r="M29" s="8">
        <v>727292206</v>
      </c>
      <c r="N29" s="8">
        <v>2191674304</v>
      </c>
      <c r="O29" s="8">
        <v>653285076</v>
      </c>
      <c r="P29" s="8">
        <v>735982753</v>
      </c>
      <c r="Q29" s="8">
        <v>685057821</v>
      </c>
      <c r="R29" s="8">
        <v>2074325650</v>
      </c>
      <c r="S29" s="8"/>
      <c r="T29" s="8"/>
      <c r="U29" s="8"/>
      <c r="V29" s="8"/>
      <c r="W29" s="8">
        <v>6791798954</v>
      </c>
      <c r="X29" s="8">
        <v>6777642736</v>
      </c>
      <c r="Y29" s="8">
        <v>14156218</v>
      </c>
      <c r="Z29" s="2">
        <v>0.21</v>
      </c>
      <c r="AA29" s="6">
        <v>10069094112</v>
      </c>
    </row>
    <row r="30" spans="1:27" ht="13.5">
      <c r="A30" s="25" t="s">
        <v>54</v>
      </c>
      <c r="B30" s="24"/>
      <c r="C30" s="6">
        <v>1360000735</v>
      </c>
      <c r="D30" s="6"/>
      <c r="E30" s="7">
        <v>1653642324</v>
      </c>
      <c r="F30" s="8">
        <v>1518815149</v>
      </c>
      <c r="G30" s="8">
        <v>52590096</v>
      </c>
      <c r="H30" s="8">
        <v>122643678</v>
      </c>
      <c r="I30" s="8">
        <v>106096750</v>
      </c>
      <c r="J30" s="8">
        <v>281330524</v>
      </c>
      <c r="K30" s="8">
        <v>149590808</v>
      </c>
      <c r="L30" s="8">
        <v>115706603</v>
      </c>
      <c r="M30" s="8">
        <v>132983996</v>
      </c>
      <c r="N30" s="8">
        <v>398281407</v>
      </c>
      <c r="O30" s="8">
        <v>111310618</v>
      </c>
      <c r="P30" s="8">
        <v>109446076</v>
      </c>
      <c r="Q30" s="8">
        <v>125763305</v>
      </c>
      <c r="R30" s="8">
        <v>346519999</v>
      </c>
      <c r="S30" s="8"/>
      <c r="T30" s="8"/>
      <c r="U30" s="8"/>
      <c r="V30" s="8"/>
      <c r="W30" s="8">
        <v>1026131930</v>
      </c>
      <c r="X30" s="8">
        <v>929001298</v>
      </c>
      <c r="Y30" s="8">
        <v>97130632</v>
      </c>
      <c r="Z30" s="2">
        <v>10.46</v>
      </c>
      <c r="AA30" s="6">
        <v>1518815149</v>
      </c>
    </row>
    <row r="31" spans="1:27" ht="13.5">
      <c r="A31" s="25" t="s">
        <v>55</v>
      </c>
      <c r="B31" s="24"/>
      <c r="C31" s="6">
        <v>6092863903</v>
      </c>
      <c r="D31" s="6"/>
      <c r="E31" s="7">
        <v>7273811206</v>
      </c>
      <c r="F31" s="8">
        <v>7408525254</v>
      </c>
      <c r="G31" s="8">
        <v>96420172</v>
      </c>
      <c r="H31" s="8">
        <v>358396776</v>
      </c>
      <c r="I31" s="8">
        <v>515761802</v>
      </c>
      <c r="J31" s="8">
        <v>970578750</v>
      </c>
      <c r="K31" s="8">
        <v>548243258</v>
      </c>
      <c r="L31" s="8">
        <v>575433517</v>
      </c>
      <c r="M31" s="8">
        <v>622263566</v>
      </c>
      <c r="N31" s="8">
        <v>1745940341</v>
      </c>
      <c r="O31" s="8">
        <v>447194215</v>
      </c>
      <c r="P31" s="8">
        <v>588976028</v>
      </c>
      <c r="Q31" s="8">
        <v>689238301</v>
      </c>
      <c r="R31" s="8">
        <v>1725408544</v>
      </c>
      <c r="S31" s="8"/>
      <c r="T31" s="8"/>
      <c r="U31" s="8"/>
      <c r="V31" s="8"/>
      <c r="W31" s="8">
        <v>4441927635</v>
      </c>
      <c r="X31" s="8">
        <v>4587385061</v>
      </c>
      <c r="Y31" s="8">
        <v>-145457426</v>
      </c>
      <c r="Z31" s="2">
        <v>-3.17</v>
      </c>
      <c r="AA31" s="6">
        <v>7408525254</v>
      </c>
    </row>
    <row r="32" spans="1:27" ht="13.5">
      <c r="A32" s="25" t="s">
        <v>43</v>
      </c>
      <c r="B32" s="24"/>
      <c r="C32" s="6">
        <v>336816381</v>
      </c>
      <c r="D32" s="6"/>
      <c r="E32" s="7">
        <v>374859553</v>
      </c>
      <c r="F32" s="8">
        <v>496019979</v>
      </c>
      <c r="G32" s="8">
        <v>3283593</v>
      </c>
      <c r="H32" s="8">
        <v>25255757</v>
      </c>
      <c r="I32" s="8">
        <v>68052202</v>
      </c>
      <c r="J32" s="8">
        <v>96591552</v>
      </c>
      <c r="K32" s="8">
        <v>45845280</v>
      </c>
      <c r="L32" s="8">
        <v>20695605</v>
      </c>
      <c r="M32" s="8">
        <v>21251340</v>
      </c>
      <c r="N32" s="8">
        <v>87792225</v>
      </c>
      <c r="O32" s="8">
        <v>20393958</v>
      </c>
      <c r="P32" s="8">
        <v>18540665</v>
      </c>
      <c r="Q32" s="8">
        <v>31731232</v>
      </c>
      <c r="R32" s="8">
        <v>70665855</v>
      </c>
      <c r="S32" s="8"/>
      <c r="T32" s="8"/>
      <c r="U32" s="8"/>
      <c r="V32" s="8"/>
      <c r="W32" s="8">
        <v>255049632</v>
      </c>
      <c r="X32" s="8">
        <v>302479868</v>
      </c>
      <c r="Y32" s="8">
        <v>-47430236</v>
      </c>
      <c r="Z32" s="2">
        <v>-15.68</v>
      </c>
      <c r="AA32" s="6">
        <v>496019979</v>
      </c>
    </row>
    <row r="33" spans="1:27" ht="13.5">
      <c r="A33" s="25" t="s">
        <v>56</v>
      </c>
      <c r="B33" s="24"/>
      <c r="C33" s="6">
        <v>1876035389</v>
      </c>
      <c r="D33" s="6"/>
      <c r="E33" s="7">
        <v>2415786885</v>
      </c>
      <c r="F33" s="8">
        <v>2354417558</v>
      </c>
      <c r="G33" s="8">
        <v>137113926</v>
      </c>
      <c r="H33" s="8">
        <v>214133771</v>
      </c>
      <c r="I33" s="8">
        <v>162534320</v>
      </c>
      <c r="J33" s="8">
        <v>513782017</v>
      </c>
      <c r="K33" s="8">
        <v>176734547</v>
      </c>
      <c r="L33" s="8">
        <v>162790072</v>
      </c>
      <c r="M33" s="8">
        <v>122420186</v>
      </c>
      <c r="N33" s="8">
        <v>461944805</v>
      </c>
      <c r="O33" s="8">
        <v>163558142</v>
      </c>
      <c r="P33" s="8">
        <v>160988085</v>
      </c>
      <c r="Q33" s="8">
        <v>161051418</v>
      </c>
      <c r="R33" s="8">
        <v>485597645</v>
      </c>
      <c r="S33" s="8"/>
      <c r="T33" s="8"/>
      <c r="U33" s="8"/>
      <c r="V33" s="8"/>
      <c r="W33" s="8">
        <v>1461324467</v>
      </c>
      <c r="X33" s="8">
        <v>1633182593</v>
      </c>
      <c r="Y33" s="8">
        <v>-171858126</v>
      </c>
      <c r="Z33" s="2">
        <v>-10.52</v>
      </c>
      <c r="AA33" s="6">
        <v>2354417558</v>
      </c>
    </row>
    <row r="34" spans="1:27" ht="13.5">
      <c r="A34" s="23" t="s">
        <v>57</v>
      </c>
      <c r="B34" s="29"/>
      <c r="C34" s="6">
        <v>33073346</v>
      </c>
      <c r="D34" s="6"/>
      <c r="E34" s="7">
        <v>2013096</v>
      </c>
      <c r="F34" s="8">
        <v>2116697</v>
      </c>
      <c r="G34" s="8">
        <v>-371</v>
      </c>
      <c r="H34" s="8">
        <v>332160</v>
      </c>
      <c r="I34" s="8">
        <v>5291552</v>
      </c>
      <c r="J34" s="8">
        <v>5623341</v>
      </c>
      <c r="K34" s="8">
        <v>1725688</v>
      </c>
      <c r="L34" s="8">
        <v>1510012</v>
      </c>
      <c r="M34" s="8">
        <v>77479</v>
      </c>
      <c r="N34" s="8">
        <v>3313179</v>
      </c>
      <c r="O34" s="8">
        <v>403007</v>
      </c>
      <c r="P34" s="8">
        <v>3616132</v>
      </c>
      <c r="Q34" s="8">
        <v>670654</v>
      </c>
      <c r="R34" s="8">
        <v>4689793</v>
      </c>
      <c r="S34" s="8"/>
      <c r="T34" s="8"/>
      <c r="U34" s="8"/>
      <c r="V34" s="8"/>
      <c r="W34" s="8">
        <v>13626313</v>
      </c>
      <c r="X34" s="8">
        <v>1720421</v>
      </c>
      <c r="Y34" s="8">
        <v>11905892</v>
      </c>
      <c r="Z34" s="2">
        <v>692.03</v>
      </c>
      <c r="AA34" s="6">
        <v>2116697</v>
      </c>
    </row>
    <row r="35" spans="1:27" ht="12.75">
      <c r="A35" s="40" t="s">
        <v>58</v>
      </c>
      <c r="B35" s="32"/>
      <c r="C35" s="33">
        <f aca="true" t="shared" si="1" ref="C35:Y35">SUM(C24:C34)</f>
        <v>36164337676</v>
      </c>
      <c r="D35" s="33">
        <f>SUM(D24:D34)</f>
        <v>0</v>
      </c>
      <c r="E35" s="34">
        <f t="shared" si="1"/>
        <v>42099243560</v>
      </c>
      <c r="F35" s="35">
        <f t="shared" si="1"/>
        <v>42251210553</v>
      </c>
      <c r="G35" s="35">
        <f t="shared" si="1"/>
        <v>1776129495</v>
      </c>
      <c r="H35" s="35">
        <f t="shared" si="1"/>
        <v>3468400895</v>
      </c>
      <c r="I35" s="35">
        <f t="shared" si="1"/>
        <v>3590173438</v>
      </c>
      <c r="J35" s="35">
        <f t="shared" si="1"/>
        <v>8834703828</v>
      </c>
      <c r="K35" s="35">
        <f t="shared" si="1"/>
        <v>3164199965</v>
      </c>
      <c r="L35" s="35">
        <f t="shared" si="1"/>
        <v>3717412944</v>
      </c>
      <c r="M35" s="35">
        <f t="shared" si="1"/>
        <v>3187258569</v>
      </c>
      <c r="N35" s="35">
        <f t="shared" si="1"/>
        <v>10068871478</v>
      </c>
      <c r="O35" s="35">
        <f t="shared" si="1"/>
        <v>2869549008</v>
      </c>
      <c r="P35" s="35">
        <f t="shared" si="1"/>
        <v>3206054526</v>
      </c>
      <c r="Q35" s="35">
        <f t="shared" si="1"/>
        <v>3274777790</v>
      </c>
      <c r="R35" s="35">
        <f t="shared" si="1"/>
        <v>9350381324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28253956630</v>
      </c>
      <c r="X35" s="35">
        <f t="shared" si="1"/>
        <v>29091737621</v>
      </c>
      <c r="Y35" s="35">
        <f t="shared" si="1"/>
        <v>-837780991</v>
      </c>
      <c r="Z35" s="36">
        <f>+IF(X35&lt;&gt;0,+(Y35/X35)*100,0)</f>
        <v>-2.8797901380605193</v>
      </c>
      <c r="AA35" s="33">
        <f>SUM(AA24:AA34)</f>
        <v>42251210553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4111209879</v>
      </c>
      <c r="D37" s="46">
        <f>+D21-D35</f>
        <v>0</v>
      </c>
      <c r="E37" s="47">
        <f t="shared" si="2"/>
        <v>-1004701166</v>
      </c>
      <c r="F37" s="48">
        <f t="shared" si="2"/>
        <v>-407312068</v>
      </c>
      <c r="G37" s="48">
        <f t="shared" si="2"/>
        <v>2280914076</v>
      </c>
      <c r="H37" s="48">
        <f t="shared" si="2"/>
        <v>664831996</v>
      </c>
      <c r="I37" s="48">
        <f t="shared" si="2"/>
        <v>-507831004</v>
      </c>
      <c r="J37" s="48">
        <f t="shared" si="2"/>
        <v>2437915068</v>
      </c>
      <c r="K37" s="48">
        <f t="shared" si="2"/>
        <v>21153986</v>
      </c>
      <c r="L37" s="48">
        <f t="shared" si="2"/>
        <v>-611605902</v>
      </c>
      <c r="M37" s="48">
        <f t="shared" si="2"/>
        <v>1513510550</v>
      </c>
      <c r="N37" s="48">
        <f t="shared" si="2"/>
        <v>923058634</v>
      </c>
      <c r="O37" s="48">
        <f t="shared" si="2"/>
        <v>397454270</v>
      </c>
      <c r="P37" s="48">
        <f t="shared" si="2"/>
        <v>-155907176</v>
      </c>
      <c r="Q37" s="48">
        <f t="shared" si="2"/>
        <v>1455510881</v>
      </c>
      <c r="R37" s="48">
        <f t="shared" si="2"/>
        <v>1697057975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5058031677</v>
      </c>
      <c r="X37" s="48">
        <f>IF(F21=F35,0,X21-X35)</f>
        <v>3417010784</v>
      </c>
      <c r="Y37" s="48">
        <f t="shared" si="2"/>
        <v>1641020893</v>
      </c>
      <c r="Z37" s="49">
        <f>+IF(X37&lt;&gt;0,+(Y37/X37)*100,0)</f>
        <v>48.02504284399706</v>
      </c>
      <c r="AA37" s="46">
        <f>+AA21-AA35</f>
        <v>-407312068</v>
      </c>
    </row>
    <row r="38" spans="1:27" ht="22.5" customHeight="1">
      <c r="A38" s="50" t="s">
        <v>60</v>
      </c>
      <c r="B38" s="29"/>
      <c r="C38" s="6">
        <v>2078059827</v>
      </c>
      <c r="D38" s="6"/>
      <c r="E38" s="7">
        <v>2211385423</v>
      </c>
      <c r="F38" s="8">
        <v>2556220583</v>
      </c>
      <c r="G38" s="8">
        <v>-4587885</v>
      </c>
      <c r="H38" s="8">
        <v>63356651</v>
      </c>
      <c r="I38" s="8">
        <v>64564176</v>
      </c>
      <c r="J38" s="8">
        <v>123332942</v>
      </c>
      <c r="K38" s="8">
        <v>149820030</v>
      </c>
      <c r="L38" s="8">
        <v>107471730</v>
      </c>
      <c r="M38" s="8">
        <v>220046746</v>
      </c>
      <c r="N38" s="8">
        <v>477338506</v>
      </c>
      <c r="O38" s="8">
        <v>264122489</v>
      </c>
      <c r="P38" s="8">
        <v>164194251</v>
      </c>
      <c r="Q38" s="8">
        <v>214737403</v>
      </c>
      <c r="R38" s="8">
        <v>643054143</v>
      </c>
      <c r="S38" s="8"/>
      <c r="T38" s="8"/>
      <c r="U38" s="8"/>
      <c r="V38" s="8"/>
      <c r="W38" s="8">
        <v>1243725591</v>
      </c>
      <c r="X38" s="8">
        <v>1041955947</v>
      </c>
      <c r="Y38" s="8">
        <v>201769644</v>
      </c>
      <c r="Z38" s="2">
        <v>19.36</v>
      </c>
      <c r="AA38" s="6">
        <v>2556220583</v>
      </c>
    </row>
    <row r="39" spans="1:27" ht="57" customHeight="1">
      <c r="A39" s="50" t="s">
        <v>61</v>
      </c>
      <c r="B39" s="29"/>
      <c r="C39" s="28">
        <v>222895336</v>
      </c>
      <c r="D39" s="28"/>
      <c r="E39" s="7">
        <v>167615765</v>
      </c>
      <c r="F39" s="26">
        <v>176247810</v>
      </c>
      <c r="G39" s="26">
        <v>3653466</v>
      </c>
      <c r="H39" s="26">
        <v>20697847</v>
      </c>
      <c r="I39" s="26">
        <v>20452659</v>
      </c>
      <c r="J39" s="26">
        <v>44803972</v>
      </c>
      <c r="K39" s="26">
        <v>29238470</v>
      </c>
      <c r="L39" s="26">
        <v>25205759</v>
      </c>
      <c r="M39" s="26">
        <v>5956088</v>
      </c>
      <c r="N39" s="26">
        <v>60400317</v>
      </c>
      <c r="O39" s="26">
        <v>10063649</v>
      </c>
      <c r="P39" s="26">
        <v>11437540</v>
      </c>
      <c r="Q39" s="26">
        <v>14281564</v>
      </c>
      <c r="R39" s="26">
        <v>35782753</v>
      </c>
      <c r="S39" s="26"/>
      <c r="T39" s="26"/>
      <c r="U39" s="26"/>
      <c r="V39" s="26"/>
      <c r="W39" s="26">
        <v>140987042</v>
      </c>
      <c r="X39" s="26">
        <v>120883750</v>
      </c>
      <c r="Y39" s="26">
        <v>20103292</v>
      </c>
      <c r="Z39" s="27">
        <v>16.63</v>
      </c>
      <c r="AA39" s="28">
        <v>176247810</v>
      </c>
    </row>
    <row r="40" spans="1:27" ht="13.5">
      <c r="A40" s="23" t="s">
        <v>62</v>
      </c>
      <c r="B40" s="29"/>
      <c r="C40" s="51">
        <v>2860153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6415025195</v>
      </c>
      <c r="D41" s="56">
        <f>SUM(D37:D40)</f>
        <v>0</v>
      </c>
      <c r="E41" s="57">
        <f t="shared" si="3"/>
        <v>1374300022</v>
      </c>
      <c r="F41" s="58">
        <f t="shared" si="3"/>
        <v>2325156325</v>
      </c>
      <c r="G41" s="58">
        <f t="shared" si="3"/>
        <v>2279979657</v>
      </c>
      <c r="H41" s="58">
        <f t="shared" si="3"/>
        <v>748886494</v>
      </c>
      <c r="I41" s="58">
        <f t="shared" si="3"/>
        <v>-422814169</v>
      </c>
      <c r="J41" s="58">
        <f t="shared" si="3"/>
        <v>2606051982</v>
      </c>
      <c r="K41" s="58">
        <f t="shared" si="3"/>
        <v>200212486</v>
      </c>
      <c r="L41" s="58">
        <f t="shared" si="3"/>
        <v>-478928413</v>
      </c>
      <c r="M41" s="58">
        <f t="shared" si="3"/>
        <v>1739513384</v>
      </c>
      <c r="N41" s="58">
        <f t="shared" si="3"/>
        <v>1460797457</v>
      </c>
      <c r="O41" s="58">
        <f t="shared" si="3"/>
        <v>671640408</v>
      </c>
      <c r="P41" s="58">
        <f t="shared" si="3"/>
        <v>19724615</v>
      </c>
      <c r="Q41" s="58">
        <f t="shared" si="3"/>
        <v>1684529848</v>
      </c>
      <c r="R41" s="58">
        <f t="shared" si="3"/>
        <v>2375894871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6442744310</v>
      </c>
      <c r="X41" s="58">
        <f t="shared" si="3"/>
        <v>4579850481</v>
      </c>
      <c r="Y41" s="58">
        <f t="shared" si="3"/>
        <v>1862893829</v>
      </c>
      <c r="Z41" s="59">
        <f>+IF(X41&lt;&gt;0,+(Y41/X41)*100,0)</f>
        <v>40.675865658243964</v>
      </c>
      <c r="AA41" s="56">
        <f>SUM(AA37:AA40)</f>
        <v>2325156325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6415025195</v>
      </c>
      <c r="D43" s="64">
        <f>+D41-D42</f>
        <v>0</v>
      </c>
      <c r="E43" s="65">
        <f t="shared" si="4"/>
        <v>1374300022</v>
      </c>
      <c r="F43" s="66">
        <f t="shared" si="4"/>
        <v>2325156325</v>
      </c>
      <c r="G43" s="66">
        <f t="shared" si="4"/>
        <v>2279979657</v>
      </c>
      <c r="H43" s="66">
        <f t="shared" si="4"/>
        <v>748886494</v>
      </c>
      <c r="I43" s="66">
        <f t="shared" si="4"/>
        <v>-422814169</v>
      </c>
      <c r="J43" s="66">
        <f t="shared" si="4"/>
        <v>2606051982</v>
      </c>
      <c r="K43" s="66">
        <f t="shared" si="4"/>
        <v>200212486</v>
      </c>
      <c r="L43" s="66">
        <f t="shared" si="4"/>
        <v>-478928413</v>
      </c>
      <c r="M43" s="66">
        <f t="shared" si="4"/>
        <v>1739513384</v>
      </c>
      <c r="N43" s="66">
        <f t="shared" si="4"/>
        <v>1460797457</v>
      </c>
      <c r="O43" s="66">
        <f t="shared" si="4"/>
        <v>671640408</v>
      </c>
      <c r="P43" s="66">
        <f t="shared" si="4"/>
        <v>19724615</v>
      </c>
      <c r="Q43" s="66">
        <f t="shared" si="4"/>
        <v>1684529848</v>
      </c>
      <c r="R43" s="66">
        <f t="shared" si="4"/>
        <v>2375894871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6442744310</v>
      </c>
      <c r="X43" s="66">
        <f t="shared" si="4"/>
        <v>4579850481</v>
      </c>
      <c r="Y43" s="66">
        <f t="shared" si="4"/>
        <v>1862893829</v>
      </c>
      <c r="Z43" s="67">
        <f>+IF(X43&lt;&gt;0,+(Y43/X43)*100,0)</f>
        <v>40.675865658243964</v>
      </c>
      <c r="AA43" s="64">
        <f>+AA41-AA42</f>
        <v>2325156325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6415025195</v>
      </c>
      <c r="D45" s="56">
        <f>SUM(D43:D44)</f>
        <v>0</v>
      </c>
      <c r="E45" s="57">
        <f t="shared" si="5"/>
        <v>1374300022</v>
      </c>
      <c r="F45" s="58">
        <f t="shared" si="5"/>
        <v>2325156325</v>
      </c>
      <c r="G45" s="58">
        <f t="shared" si="5"/>
        <v>2279979657</v>
      </c>
      <c r="H45" s="58">
        <f t="shared" si="5"/>
        <v>748886494</v>
      </c>
      <c r="I45" s="58">
        <f t="shared" si="5"/>
        <v>-422814169</v>
      </c>
      <c r="J45" s="58">
        <f t="shared" si="5"/>
        <v>2606051982</v>
      </c>
      <c r="K45" s="58">
        <f t="shared" si="5"/>
        <v>200212486</v>
      </c>
      <c r="L45" s="58">
        <f t="shared" si="5"/>
        <v>-478928413</v>
      </c>
      <c r="M45" s="58">
        <f t="shared" si="5"/>
        <v>1739513384</v>
      </c>
      <c r="N45" s="58">
        <f t="shared" si="5"/>
        <v>1460797457</v>
      </c>
      <c r="O45" s="58">
        <f t="shared" si="5"/>
        <v>671640408</v>
      </c>
      <c r="P45" s="58">
        <f t="shared" si="5"/>
        <v>19724615</v>
      </c>
      <c r="Q45" s="58">
        <f t="shared" si="5"/>
        <v>1684529848</v>
      </c>
      <c r="R45" s="58">
        <f t="shared" si="5"/>
        <v>2375894871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6442744310</v>
      </c>
      <c r="X45" s="58">
        <f t="shared" si="5"/>
        <v>4579850481</v>
      </c>
      <c r="Y45" s="58">
        <f t="shared" si="5"/>
        <v>1862893829</v>
      </c>
      <c r="Z45" s="59">
        <f>+IF(X45&lt;&gt;0,+(Y45/X45)*100,0)</f>
        <v>40.675865658243964</v>
      </c>
      <c r="AA45" s="56">
        <f>SUM(AA43:AA44)</f>
        <v>2325156325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6415025195</v>
      </c>
      <c r="D47" s="71">
        <f>SUM(D45:D46)</f>
        <v>0</v>
      </c>
      <c r="E47" s="72">
        <f t="shared" si="6"/>
        <v>1374300022</v>
      </c>
      <c r="F47" s="73">
        <f t="shared" si="6"/>
        <v>2325156325</v>
      </c>
      <c r="G47" s="73">
        <f t="shared" si="6"/>
        <v>2279979657</v>
      </c>
      <c r="H47" s="74">
        <f t="shared" si="6"/>
        <v>748886494</v>
      </c>
      <c r="I47" s="74">
        <f t="shared" si="6"/>
        <v>-422814169</v>
      </c>
      <c r="J47" s="74">
        <f t="shared" si="6"/>
        <v>2606051982</v>
      </c>
      <c r="K47" s="74">
        <f t="shared" si="6"/>
        <v>200212486</v>
      </c>
      <c r="L47" s="74">
        <f t="shared" si="6"/>
        <v>-478928413</v>
      </c>
      <c r="M47" s="73">
        <f t="shared" si="6"/>
        <v>1739513384</v>
      </c>
      <c r="N47" s="73">
        <f t="shared" si="6"/>
        <v>1460797457</v>
      </c>
      <c r="O47" s="74">
        <f t="shared" si="6"/>
        <v>671640408</v>
      </c>
      <c r="P47" s="74">
        <f t="shared" si="6"/>
        <v>19724615</v>
      </c>
      <c r="Q47" s="74">
        <f t="shared" si="6"/>
        <v>1684529848</v>
      </c>
      <c r="R47" s="74">
        <f t="shared" si="6"/>
        <v>2375894871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6442744310</v>
      </c>
      <c r="X47" s="74">
        <f t="shared" si="6"/>
        <v>4579850481</v>
      </c>
      <c r="Y47" s="74">
        <f t="shared" si="6"/>
        <v>1862893829</v>
      </c>
      <c r="Z47" s="75">
        <f>+IF(X47&lt;&gt;0,+(Y47/X47)*100,0)</f>
        <v>40.675865658243964</v>
      </c>
      <c r="AA47" s="76">
        <f>SUM(AA45:AA46)</f>
        <v>2325156325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2020-05-19T20:21:02Z</dcterms:created>
  <dcterms:modified xsi:type="dcterms:W3CDTF">2020-05-19T20:22:40Z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